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235" activeTab="6"/>
  </bookViews>
  <sheets>
    <sheet name="scheda apo " sheetId="1" r:id="rId1"/>
    <sheet name="Ob. 1" sheetId="2" r:id="rId2"/>
    <sheet name="Ob. 2" sheetId="3" r:id="rId3"/>
    <sheet name="Ob. 3" sheetId="4" r:id="rId4"/>
    <sheet name="Ob. 4" sheetId="5" r:id="rId5"/>
    <sheet name="Ob. 5" sheetId="6" r:id="rId6"/>
    <sheet name="RIEPILOGO" sheetId="7" r:id="rId7"/>
  </sheets>
  <definedNames>
    <definedName name="_xlfn.IFERROR" hidden="1">#NAME?</definedName>
    <definedName name="_xlnm.Print_Area" localSheetId="1">'Ob. 1'!$A$1:$AK$67</definedName>
    <definedName name="_xlnm.Print_Area" localSheetId="2">'Ob. 2'!$A$1:$AK$67</definedName>
    <definedName name="_xlnm.Print_Area" localSheetId="3">'Ob. 3'!$A$1:$AK$67</definedName>
    <definedName name="_xlnm.Print_Area" localSheetId="4">'Ob. 4'!$A$1:$AK$67</definedName>
    <definedName name="_xlnm.Print_Area" localSheetId="5">'Ob. 5'!$A$1:$AK$67</definedName>
    <definedName name="_xlnm.Print_Area" localSheetId="6">'RIEPILOGO'!$A$1:$X$35</definedName>
    <definedName name="_xlnm.Print_Area" localSheetId="0">'scheda apo '!$B$2:$H$30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 localSheetId="5">#REF!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<sst xmlns="http://schemas.openxmlformats.org/spreadsheetml/2006/main" count="730" uniqueCount="143">
  <si>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</si>
  <si>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</si>
  <si>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</si>
  <si>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</si>
  <si>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</si>
  <si>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</si>
  <si>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</si>
  <si>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</si>
  <si>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</si>
  <si>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</si>
  <si>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</si>
  <si>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</si>
  <si>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</si>
  <si>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</si>
  <si>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</si>
  <si>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</si>
  <si>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</si>
  <si>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</si>
  <si>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</si>
  <si>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</si>
  <si>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</si>
  <si>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</si>
  <si>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</si>
  <si>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</si>
  <si>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</si>
  <si>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</si>
  <si>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</si>
  <si>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</si>
  <si>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</si>
  <si>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</si>
  <si>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</si>
  <si>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</si>
  <si>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</si>
  <si>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</si>
  <si>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</si>
  <si>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</si>
  <si>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</si>
  <si>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</si>
  <si>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</si>
  <si>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</si>
  <si>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</si>
  <si>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</si>
  <si>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</si>
  <si>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</si>
  <si>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</si>
  <si>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</si>
  <si>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</si>
  <si>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</si>
  <si>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</si>
  <si>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</si>
  <si>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</si>
  <si>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</si>
  <si>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</si>
  <si>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</si>
  <si>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</si>
  <si>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</si>
  <si>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</si>
  <si>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</si>
  <si>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</si>
  <si>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</si>
  <si>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</si>
  <si>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</si>
  <si>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</si>
  <si>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</si>
  <si>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</si>
  <si>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</si>
  <si>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</si>
  <si>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</si>
  <si>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</si>
  <si>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</si>
  <si>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</si>
  <si>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</si>
  <si>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</si>
  <si>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</si>
  <si>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</si>
  <si>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</si>
  <si>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</si>
  <si>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</si>
  <si>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</si>
  <si>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</si>
  <si>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</si>
  <si>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</si>
  <si>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</si>
  <si>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</si>
  <si>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</si>
  <si>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</si>
  <si>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</si>
  <si>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</si>
  <si>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</si>
  <si>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</si>
  <si>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</si>
  <si>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</si>
  <si>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</si>
  <si>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</si>
  <si>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</si>
  <si>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</si>
  <si>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</si>
  <si>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</si>
  <si>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</si>
  <si>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</si>
  <si>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</si>
  <si>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</si>
  <si>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</si>
  <si>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</si>
  <si>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</si>
  <si>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</si>
  <si>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</si>
  <si>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</si>
  <si>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</si>
  <si>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</si>
  <si>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</si>
  <si>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</si>
  <si>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</si>
  <si>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</si>
  <si>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</si>
  <si>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</si>
  <si>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</si>
  <si>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</si>
  <si>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</si>
  <si>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</si>
  <si>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</si>
  <si>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</si>
  <si>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</si>
  <si>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</si>
  <si>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</si>
  <si>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</si>
  <si>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</si>
  <si>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</si>
  <si>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</si>
  <si>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</si>
  <si>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</si>
  <si>
    <t>Ob. 2</t>
  </si>
  <si>
    <t>DOTT.SSA MACCHIARELLI CINZIA - SEGRETARIO GENERALE</t>
  </si>
  <si>
    <t>SEGRETERIA GENERALE</t>
  </si>
  <si>
    <t>ANNO 2020</t>
  </si>
  <si>
    <t>Supporto nella gestione della procedura concorsuale per 2 assunzioni nella categoria D.</t>
  </si>
  <si>
    <t>Supporto nella gestione della farmacia comunale e nell'implementazione della stessa.</t>
  </si>
  <si>
    <t>Gestione degli atti degli Organi Collegiali mediante procedura informatizzata.</t>
  </si>
  <si>
    <t>Redazione del Piano Anticorruzione e Trasparenza entro i termini stabiliti.</t>
  </si>
  <si>
    <t>Poggiani</t>
  </si>
  <si>
    <t>Titolo:</t>
  </si>
  <si>
    <t>Redazione del Piano entro i termini stabiliti.</t>
  </si>
  <si>
    <t>Completamento della procedura iniziata lo scorso anno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</si>
</sst>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dd/mm/yy"/>
    <numFmt numFmtId="174" formatCode="0.0"/>
    <numFmt numFmtId="175" formatCode="0_ ;\-0\ 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i/>
      <sz val="12"/>
      <color indexed="8"/>
      <name val="Calibri"/>
      <family val="0"/>
    </font>
    <font>
      <b/>
      <sz val="16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1"/>
      <family val="0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i/>
      <sz val="12"/>
      <color theme="1"/>
      <name val="Calibri"/>
      <family val="0"/>
    </font>
    <font>
      <sz val="9"/>
      <color rgb="FF000000"/>
      <name val="Arial1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/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3" fillId="29" borderId="0" applyNumberFormat="0" applyBorder="0" applyAlignment="0" applyProtection="0"/>
    <xf numFmtId="0" fontId="62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vertical="center" wrapText="1"/>
    </xf>
    <xf numFmtId="0" fontId="32" fillId="4" borderId="14" xfId="0" applyFont="1" applyFill="1" applyBorder="1" applyAlignment="1">
      <alignment horizontal="left" vertical="center" wrapText="1"/>
    </xf>
    <xf numFmtId="0" fontId="32" fillId="4" borderId="14" xfId="0" applyFont="1" applyFill="1" applyBorder="1" applyAlignment="1">
      <alignment vertical="center" wrapText="1"/>
    </xf>
    <xf numFmtId="0" fontId="32" fillId="4" borderId="15" xfId="0" applyFont="1" applyFill="1" applyBorder="1" applyAlignment="1">
      <alignment vertical="center" wrapText="1"/>
    </xf>
    <xf numFmtId="0" fontId="30" fillId="34" borderId="16" xfId="0" applyFont="1" applyFill="1" applyBorder="1" applyAlignment="1" applyProtection="1">
      <alignment horizontal="center" vertical="center" wrapText="1"/>
      <protection locked="0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30" fillId="34" borderId="18" xfId="0" applyFont="1" applyFill="1" applyBorder="1" applyAlignment="1" applyProtection="1">
      <alignment horizontal="center" vertical="center" wrapText="1"/>
      <protection locked="0"/>
    </xf>
    <xf numFmtId="0" fontId="30" fillId="34" borderId="19" xfId="0" applyFont="1" applyFill="1" applyBorder="1" applyAlignment="1" applyProtection="1">
      <alignment horizontal="center" vertical="center" wrapText="1"/>
      <protection locked="0"/>
    </xf>
    <xf numFmtId="0" fontId="30" fillId="34" borderId="20" xfId="0" applyFont="1" applyFill="1" applyBorder="1" applyAlignment="1" applyProtection="1">
      <alignment horizontal="center" vertical="center" wrapText="1"/>
      <protection locked="0"/>
    </xf>
    <xf numFmtId="0" fontId="30" fillId="34" borderId="21" xfId="0" applyFont="1" applyFill="1" applyBorder="1" applyAlignment="1" applyProtection="1">
      <alignment horizontal="center" vertical="center" wrapText="1"/>
      <protection locked="0"/>
    </xf>
    <xf numFmtId="0" fontId="30" fillId="34" borderId="13" xfId="0" applyFont="1" applyFill="1" applyBorder="1" applyAlignment="1" applyProtection="1">
      <alignment horizontal="center" vertical="center" wrapText="1"/>
      <protection locked="0"/>
    </xf>
    <xf numFmtId="9" fontId="26" fillId="34" borderId="13" xfId="0" applyNumberFormat="1" applyFont="1" applyFill="1" applyBorder="1" applyAlignment="1" applyProtection="1">
      <alignment horizontal="center" vertical="center"/>
      <protection locked="0"/>
    </xf>
    <xf numFmtId="0" fontId="30" fillId="34" borderId="14" xfId="0" applyFont="1" applyFill="1" applyBorder="1" applyAlignment="1" applyProtection="1">
      <alignment horizontal="center" vertical="center" wrapText="1"/>
      <protection locked="0"/>
    </xf>
    <xf numFmtId="0" fontId="30" fillId="34" borderId="15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7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75" fillId="35" borderId="22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5" fillId="35" borderId="23" xfId="0" applyFont="1" applyFill="1" applyBorder="1" applyAlignment="1">
      <alignment horizontal="right" vertical="center" wrapText="1"/>
    </xf>
    <xf numFmtId="0" fontId="75" fillId="36" borderId="24" xfId="0" applyFont="1" applyFill="1" applyBorder="1" applyAlignment="1">
      <alignment horizontal="center" vertical="center"/>
    </xf>
    <xf numFmtId="0" fontId="75" fillId="36" borderId="25" xfId="0" applyFont="1" applyFill="1" applyBorder="1" applyAlignment="1">
      <alignment horizontal="center" vertical="center"/>
    </xf>
    <xf numFmtId="0" fontId="75" fillId="36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7" fillId="0" borderId="27" xfId="0" applyFon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center" vertical="center"/>
    </xf>
    <xf numFmtId="14" fontId="75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8" fillId="0" borderId="28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35" borderId="29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1" fillId="0" borderId="30" xfId="0" applyFont="1" applyFill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 wrapText="1"/>
    </xf>
    <xf numFmtId="0" fontId="82" fillId="0" borderId="31" xfId="0" applyFont="1" applyBorder="1" applyAlignment="1">
      <alignment horizontal="center"/>
    </xf>
    <xf numFmtId="0" fontId="82" fillId="0" borderId="31" xfId="0" applyFont="1" applyBorder="1" applyAlignment="1">
      <alignment/>
    </xf>
    <xf numFmtId="0" fontId="81" fillId="0" borderId="31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4" fontId="80" fillId="0" borderId="0" xfId="0" applyNumberFormat="1" applyFont="1" applyFill="1" applyBorder="1" applyAlignment="1">
      <alignment vertical="center"/>
    </xf>
    <xf numFmtId="0" fontId="79" fillId="0" borderId="30" xfId="0" applyFont="1" applyFill="1" applyBorder="1" applyAlignment="1">
      <alignment vertical="center" wrapText="1"/>
    </xf>
    <xf numFmtId="0" fontId="26" fillId="3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5" fillId="35" borderId="34" xfId="0" applyFont="1" applyFill="1" applyBorder="1" applyAlignment="1">
      <alignment horizontal="right" vertical="center"/>
    </xf>
    <xf numFmtId="0" fontId="75" fillId="34" borderId="35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0" fontId="81" fillId="34" borderId="29" xfId="0" applyFont="1" applyFill="1" applyBorder="1" applyAlignment="1">
      <alignment horizontal="center" vertical="center"/>
    </xf>
    <xf numFmtId="0" fontId="78" fillId="34" borderId="29" xfId="0" applyFont="1" applyFill="1" applyBorder="1" applyAlignment="1">
      <alignment horizontal="center" vertical="center"/>
    </xf>
    <xf numFmtId="0" fontId="75" fillId="36" borderId="37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vertical="top"/>
    </xf>
    <xf numFmtId="0" fontId="0" fillId="0" borderId="39" xfId="0" applyBorder="1" applyAlignment="1">
      <alignment/>
    </xf>
    <xf numFmtId="0" fontId="78" fillId="0" borderId="38" xfId="0" applyFont="1" applyFill="1" applyBorder="1" applyAlignment="1">
      <alignment vertical="center"/>
    </xf>
    <xf numFmtId="0" fontId="76" fillId="0" borderId="38" xfId="0" applyFont="1" applyFill="1" applyBorder="1" applyAlignment="1">
      <alignment vertical="center"/>
    </xf>
    <xf numFmtId="0" fontId="76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78" fillId="0" borderId="39" xfId="0" applyFont="1" applyBorder="1" applyAlignment="1">
      <alignment/>
    </xf>
    <xf numFmtId="0" fontId="78" fillId="0" borderId="40" xfId="0" applyFont="1" applyFill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42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vertical="center" wrapText="1"/>
    </xf>
    <xf numFmtId="0" fontId="62" fillId="0" borderId="0" xfId="49">
      <alignment/>
      <protection/>
    </xf>
    <xf numFmtId="0" fontId="62" fillId="0" borderId="0" xfId="49" applyBorder="1">
      <alignment/>
      <protection/>
    </xf>
    <xf numFmtId="174" fontId="5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2" fontId="0" fillId="0" borderId="0" xfId="49" applyNumberFormat="1" applyFont="1" applyBorder="1" applyAlignment="1">
      <alignment horizontal="center"/>
      <protection/>
    </xf>
    <xf numFmtId="2" fontId="62" fillId="0" borderId="0" xfId="49" applyNumberFormat="1" applyFont="1" applyBorder="1" applyAlignment="1">
      <alignment horizontal="center"/>
      <protection/>
    </xf>
    <xf numFmtId="0" fontId="62" fillId="0" borderId="0" xfId="49" applyFont="1" applyBorder="1" applyAlignment="1">
      <alignment horizontal="center"/>
      <protection/>
    </xf>
    <xf numFmtId="0" fontId="85" fillId="0" borderId="0" xfId="49" applyFont="1" applyBorder="1">
      <alignment/>
      <protection/>
    </xf>
    <xf numFmtId="0" fontId="62" fillId="0" borderId="0" xfId="49" applyFill="1" applyAlignment="1">
      <alignment horizontal="center"/>
      <protection/>
    </xf>
    <xf numFmtId="0" fontId="62" fillId="0" borderId="0" xfId="49" applyFill="1">
      <alignment/>
      <protection/>
    </xf>
    <xf numFmtId="0" fontId="86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43" fontId="62" fillId="0" borderId="0" xfId="47" applyFont="1" applyBorder="1" applyAlignment="1">
      <alignment horizontal="center"/>
    </xf>
    <xf numFmtId="43" fontId="86" fillId="0" borderId="0" xfId="47" applyFont="1" applyBorder="1" applyAlignment="1">
      <alignment horizontal="center"/>
    </xf>
    <xf numFmtId="43" fontId="86" fillId="37" borderId="44" xfId="47" applyFont="1" applyFill="1" applyBorder="1" applyAlignment="1">
      <alignment/>
    </xf>
    <xf numFmtId="0" fontId="62" fillId="0" borderId="0" xfId="49" applyBorder="1" applyAlignment="1">
      <alignment horizontal="center"/>
      <protection/>
    </xf>
    <xf numFmtId="43" fontId="62" fillId="0" borderId="0" xfId="47" applyFont="1" applyAlignment="1">
      <alignment/>
    </xf>
    <xf numFmtId="175" fontId="5" fillId="0" borderId="0" xfId="47" applyNumberFormat="1" applyFont="1" applyFill="1" applyBorder="1" applyAlignment="1">
      <alignment horizontal="center"/>
    </xf>
    <xf numFmtId="175" fontId="5" fillId="0" borderId="0" xfId="47" applyNumberFormat="1" applyFont="1" applyFill="1" applyBorder="1" applyAlignment="1">
      <alignment horizontal="center" vertical="center"/>
    </xf>
    <xf numFmtId="0" fontId="87" fillId="0" borderId="0" xfId="49" applyFont="1" applyBorder="1" applyAlignment="1">
      <alignment horizontal="center" vertical="center"/>
      <protection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36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9" fontId="62" fillId="0" borderId="23" xfId="49" applyNumberFormat="1" applyFill="1" applyBorder="1" applyAlignment="1">
      <alignment horizontal="center" vertical="center"/>
      <protection/>
    </xf>
    <xf numFmtId="0" fontId="62" fillId="4" borderId="49" xfId="49" applyFill="1" applyBorder="1" applyAlignment="1">
      <alignment horizontal="center" vertical="center"/>
      <protection/>
    </xf>
    <xf numFmtId="0" fontId="86" fillId="0" borderId="50" xfId="49" applyFont="1" applyFill="1" applyBorder="1" applyAlignment="1">
      <alignment horizontal="center" vertical="center"/>
      <protection/>
    </xf>
    <xf numFmtId="0" fontId="86" fillId="0" borderId="51" xfId="49" applyFont="1" applyFill="1" applyBorder="1" applyAlignment="1">
      <alignment horizontal="center" vertical="center"/>
      <protection/>
    </xf>
    <xf numFmtId="0" fontId="62" fillId="36" borderId="52" xfId="49" applyFill="1" applyBorder="1" applyAlignment="1">
      <alignment horizontal="center" vertical="center"/>
      <protection/>
    </xf>
    <xf numFmtId="0" fontId="5" fillId="36" borderId="53" xfId="49" applyFont="1" applyFill="1" applyBorder="1" applyAlignment="1">
      <alignment horizontal="center" vertical="center" wrapText="1"/>
      <protection/>
    </xf>
    <xf numFmtId="0" fontId="5" fillId="36" borderId="53" xfId="49" applyFont="1" applyFill="1" applyBorder="1" applyAlignment="1">
      <alignment horizontal="center" vertical="center"/>
      <protection/>
    </xf>
    <xf numFmtId="0" fontId="62" fillId="36" borderId="54" xfId="49" applyFill="1" applyBorder="1" applyAlignment="1">
      <alignment horizontal="center" vertical="center"/>
      <protection/>
    </xf>
    <xf numFmtId="0" fontId="26" fillId="0" borderId="55" xfId="0" applyFont="1" applyFill="1" applyBorder="1" applyAlignment="1">
      <alignment/>
    </xf>
    <xf numFmtId="175" fontId="5" fillId="36" borderId="53" xfId="47" applyNumberFormat="1" applyFont="1" applyFill="1" applyBorder="1" applyAlignment="1">
      <alignment horizontal="center" vertical="center" wrapText="1"/>
    </xf>
    <xf numFmtId="0" fontId="78" fillId="0" borderId="0" xfId="49" applyFont="1" applyFill="1" applyBorder="1" applyAlignment="1">
      <alignment horizontal="center" vertical="center" wrapText="1"/>
      <protection/>
    </xf>
    <xf numFmtId="0" fontId="87" fillId="37" borderId="53" xfId="49" applyFont="1" applyFill="1" applyBorder="1" applyAlignment="1">
      <alignment horizontal="center" vertical="center"/>
      <protection/>
    </xf>
    <xf numFmtId="43" fontId="62" fillId="0" borderId="56" xfId="47" applyFont="1" applyBorder="1" applyAlignment="1">
      <alignment horizontal="center" vertical="center"/>
    </xf>
    <xf numFmtId="43" fontId="62" fillId="0" borderId="46" xfId="47" applyFont="1" applyBorder="1" applyAlignment="1">
      <alignment horizontal="center" vertical="center" wrapText="1"/>
    </xf>
    <xf numFmtId="43" fontId="62" fillId="0" borderId="57" xfId="47" applyFont="1" applyBorder="1" applyAlignment="1">
      <alignment horizontal="center" vertical="center" wrapText="1"/>
    </xf>
    <xf numFmtId="0" fontId="62" fillId="4" borderId="58" xfId="49" applyFill="1" applyBorder="1" applyAlignment="1">
      <alignment horizontal="center" vertical="center"/>
      <protection/>
    </xf>
    <xf numFmtId="0" fontId="86" fillId="0" borderId="59" xfId="49" applyFont="1" applyFill="1" applyBorder="1" applyAlignment="1">
      <alignment horizontal="center" vertical="center"/>
      <protection/>
    </xf>
    <xf numFmtId="9" fontId="62" fillId="0" borderId="60" xfId="49" applyNumberFormat="1" applyFill="1" applyBorder="1" applyAlignment="1">
      <alignment horizontal="center" vertical="center"/>
      <protection/>
    </xf>
    <xf numFmtId="0" fontId="62" fillId="4" borderId="61" xfId="49" applyFill="1" applyBorder="1" applyAlignment="1">
      <alignment horizontal="center" vertical="center"/>
      <protection/>
    </xf>
    <xf numFmtId="9" fontId="62" fillId="0" borderId="37" xfId="49" applyNumberFormat="1" applyFill="1" applyBorder="1" applyAlignment="1">
      <alignment horizontal="center" vertical="center"/>
      <protection/>
    </xf>
    <xf numFmtId="0" fontId="86" fillId="0" borderId="62" xfId="49" applyFont="1" applyFill="1" applyBorder="1" applyAlignment="1">
      <alignment horizontal="center" vertical="center"/>
      <protection/>
    </xf>
    <xf numFmtId="0" fontId="62" fillId="4" borderId="56" xfId="49" applyFill="1" applyBorder="1" applyAlignment="1">
      <alignment horizontal="center" vertical="center"/>
      <protection/>
    </xf>
    <xf numFmtId="9" fontId="62" fillId="0" borderId="46" xfId="49" applyNumberFormat="1" applyFill="1" applyBorder="1" applyAlignment="1">
      <alignment horizontal="center" vertical="center"/>
      <protection/>
    </xf>
    <xf numFmtId="0" fontId="86" fillId="0" borderId="57" xfId="49" applyFont="1" applyFill="1" applyBorder="1" applyAlignment="1">
      <alignment horizontal="center" vertical="center"/>
      <protection/>
    </xf>
    <xf numFmtId="0" fontId="62" fillId="2" borderId="63" xfId="49" applyFont="1" applyFill="1" applyBorder="1" applyAlignment="1">
      <alignment horizontal="center" vertical="center"/>
      <protection/>
    </xf>
    <xf numFmtId="9" fontId="62" fillId="2" borderId="64" xfId="49" applyNumberFormat="1" applyFont="1" applyFill="1" applyBorder="1" applyAlignment="1">
      <alignment horizontal="center" vertical="center"/>
      <protection/>
    </xf>
    <xf numFmtId="0" fontId="5" fillId="2" borderId="65" xfId="49" applyFont="1" applyFill="1" applyBorder="1" applyAlignment="1">
      <alignment horizontal="center" vertical="center"/>
      <protection/>
    </xf>
    <xf numFmtId="0" fontId="62" fillId="2" borderId="44" xfId="49" applyFill="1" applyBorder="1" applyAlignment="1">
      <alignment horizontal="center" vertical="center"/>
      <protection/>
    </xf>
    <xf numFmtId="9" fontId="88" fillId="2" borderId="66" xfId="49" applyNumberFormat="1" applyFont="1" applyFill="1" applyBorder="1" applyAlignment="1">
      <alignment horizontal="center" vertical="center"/>
      <protection/>
    </xf>
    <xf numFmtId="0" fontId="86" fillId="2" borderId="65" xfId="49" applyFont="1" applyFill="1" applyBorder="1" applyAlignment="1">
      <alignment horizontal="center" vertical="center"/>
      <protection/>
    </xf>
    <xf numFmtId="0" fontId="62" fillId="33" borderId="67" xfId="49" applyFont="1" applyFill="1" applyBorder="1" applyAlignment="1">
      <alignment horizontal="center" vertical="center"/>
      <protection/>
    </xf>
    <xf numFmtId="0" fontId="62" fillId="33" borderId="68" xfId="49" applyFont="1" applyFill="1" applyBorder="1" applyAlignment="1">
      <alignment horizontal="center" vertical="center"/>
      <protection/>
    </xf>
    <xf numFmtId="0" fontId="62" fillId="33" borderId="21" xfId="49" applyFont="1" applyFill="1" applyBorder="1" applyAlignment="1">
      <alignment horizontal="center" vertical="center"/>
      <protection/>
    </xf>
    <xf numFmtId="0" fontId="62" fillId="2" borderId="61" xfId="49" applyFont="1" applyFill="1" applyBorder="1" applyAlignment="1">
      <alignment horizontal="center" vertical="center"/>
      <protection/>
    </xf>
    <xf numFmtId="9" fontId="62" fillId="2" borderId="37" xfId="49" applyNumberFormat="1" applyFont="1" applyFill="1" applyBorder="1" applyAlignment="1">
      <alignment horizontal="center" vertical="center"/>
      <protection/>
    </xf>
    <xf numFmtId="174" fontId="5" fillId="2" borderId="62" xfId="49" applyNumberFormat="1" applyFont="1" applyFill="1" applyBorder="1" applyAlignment="1">
      <alignment horizontal="center" vertical="center"/>
      <protection/>
    </xf>
    <xf numFmtId="0" fontId="71" fillId="33" borderId="49" xfId="49" applyFont="1" applyFill="1" applyBorder="1" applyAlignment="1">
      <alignment horizontal="left" vertical="center"/>
      <protection/>
    </xf>
    <xf numFmtId="0" fontId="71" fillId="33" borderId="23" xfId="49" applyFont="1" applyFill="1" applyBorder="1" applyAlignment="1">
      <alignment horizontal="left" vertical="center"/>
      <protection/>
    </xf>
    <xf numFmtId="0" fontId="62" fillId="33" borderId="69" xfId="49" applyFont="1" applyFill="1" applyBorder="1" applyAlignment="1">
      <alignment horizontal="center" vertical="center"/>
      <protection/>
    </xf>
    <xf numFmtId="174" fontId="6" fillId="33" borderId="23" xfId="49" applyNumberFormat="1" applyFont="1" applyFill="1" applyBorder="1" applyAlignment="1">
      <alignment horizontal="left" vertical="center"/>
      <protection/>
    </xf>
    <xf numFmtId="174" fontId="62" fillId="33" borderId="70" xfId="49" applyNumberFormat="1" applyFont="1" applyFill="1" applyBorder="1" applyAlignment="1">
      <alignment horizontal="center" vertical="center"/>
      <protection/>
    </xf>
    <xf numFmtId="174" fontId="5" fillId="33" borderId="53" xfId="49" applyNumberFormat="1" applyFont="1" applyFill="1" applyBorder="1" applyAlignment="1">
      <alignment horizontal="center" vertical="center"/>
      <protection/>
    </xf>
    <xf numFmtId="9" fontId="46" fillId="13" borderId="71" xfId="52" applyFont="1" applyFill="1" applyBorder="1" applyAlignment="1" applyProtection="1">
      <alignment horizontal="center" vertical="center" wrapText="1"/>
      <protection/>
    </xf>
    <xf numFmtId="0" fontId="2" fillId="13" borderId="7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9" fontId="26" fillId="34" borderId="33" xfId="0" applyNumberFormat="1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>
      <alignment horizontal="center" vertical="center"/>
    </xf>
    <xf numFmtId="0" fontId="30" fillId="4" borderId="73" xfId="0" applyFont="1" applyFill="1" applyBorder="1" applyAlignment="1">
      <alignment horizontal="center" vertical="center" wrapText="1"/>
    </xf>
    <xf numFmtId="0" fontId="47" fillId="4" borderId="74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>
      <alignment horizontal="right" vertical="center" wrapText="1"/>
    </xf>
    <xf numFmtId="0" fontId="74" fillId="36" borderId="75" xfId="0" applyFont="1" applyFill="1" applyBorder="1" applyAlignment="1">
      <alignment horizontal="right" vertical="center"/>
    </xf>
    <xf numFmtId="0" fontId="62" fillId="4" borderId="76" xfId="49" applyFill="1" applyBorder="1" applyAlignment="1">
      <alignment horizontal="center" vertical="center"/>
      <protection/>
    </xf>
    <xf numFmtId="9" fontId="88" fillId="4" borderId="77" xfId="49" applyNumberFormat="1" applyFont="1" applyFill="1" applyBorder="1" applyAlignment="1">
      <alignment horizontal="center" vertical="center"/>
      <protection/>
    </xf>
    <xf numFmtId="0" fontId="74" fillId="36" borderId="75" xfId="0" applyFont="1" applyFill="1" applyBorder="1" applyAlignment="1">
      <alignment vertical="center"/>
    </xf>
    <xf numFmtId="0" fontId="74" fillId="36" borderId="55" xfId="0" applyFont="1" applyFill="1" applyBorder="1" applyAlignment="1">
      <alignment vertical="center"/>
    </xf>
    <xf numFmtId="0" fontId="74" fillId="0" borderId="53" xfId="0" applyFont="1" applyFill="1" applyBorder="1" applyAlignment="1">
      <alignment vertical="center"/>
    </xf>
    <xf numFmtId="0" fontId="2" fillId="4" borderId="78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26" fillId="34" borderId="79" xfId="0" applyFont="1" applyFill="1" applyBorder="1" applyAlignment="1">
      <alignment horizontal="left" vertical="center" wrapText="1"/>
    </xf>
    <xf numFmtId="0" fontId="26" fillId="34" borderId="80" xfId="0" applyFont="1" applyFill="1" applyBorder="1" applyAlignment="1">
      <alignment horizontal="left" vertical="center" wrapText="1"/>
    </xf>
    <xf numFmtId="0" fontId="26" fillId="34" borderId="8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4" borderId="82" xfId="0" applyFont="1" applyFill="1" applyBorder="1" applyAlignment="1">
      <alignment/>
    </xf>
    <xf numFmtId="0" fontId="2" fillId="4" borderId="55" xfId="0" applyFont="1" applyFill="1" applyBorder="1" applyAlignment="1">
      <alignment horizontal="left"/>
    </xf>
    <xf numFmtId="0" fontId="2" fillId="4" borderId="63" xfId="0" applyFont="1" applyFill="1" applyBorder="1" applyAlignment="1">
      <alignment/>
    </xf>
    <xf numFmtId="0" fontId="2" fillId="4" borderId="83" xfId="0" applyFont="1" applyFill="1" applyBorder="1" applyAlignment="1">
      <alignment horizontal="left"/>
    </xf>
    <xf numFmtId="0" fontId="2" fillId="4" borderId="75" xfId="0" applyFont="1" applyFill="1" applyBorder="1" applyAlignment="1">
      <alignment/>
    </xf>
    <xf numFmtId="0" fontId="76" fillId="0" borderId="3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5" fillId="35" borderId="34" xfId="0" applyFont="1" applyFill="1" applyBorder="1" applyAlignment="1">
      <alignment horizontal="right" vertical="center"/>
    </xf>
    <xf numFmtId="0" fontId="75" fillId="34" borderId="35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74" fillId="36" borderId="75" xfId="0" applyFont="1" applyFill="1" applyBorder="1" applyAlignment="1">
      <alignment horizontal="right" vertical="center"/>
    </xf>
    <xf numFmtId="0" fontId="49" fillId="38" borderId="49" xfId="0" applyFont="1" applyFill="1" applyBorder="1" applyAlignment="1">
      <alignment horizontal="center" vertical="center"/>
    </xf>
    <xf numFmtId="0" fontId="49" fillId="38" borderId="67" xfId="0" applyFont="1" applyFill="1" applyBorder="1" applyAlignment="1">
      <alignment horizontal="center" vertical="center"/>
    </xf>
    <xf numFmtId="0" fontId="49" fillId="38" borderId="68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84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 applyProtection="1">
      <alignment horizontal="right" vertical="center" wrapText="1"/>
      <protection/>
    </xf>
    <xf numFmtId="0" fontId="2" fillId="4" borderId="57" xfId="0" applyFont="1" applyFill="1" applyBorder="1" applyAlignment="1" applyProtection="1">
      <alignment horizontal="right" vertical="center" wrapText="1"/>
      <protection/>
    </xf>
    <xf numFmtId="0" fontId="2" fillId="4" borderId="85" xfId="0" applyFont="1" applyFill="1" applyBorder="1" applyAlignment="1">
      <alignment horizontal="center" vertical="center" textRotation="90" wrapText="1"/>
    </xf>
    <xf numFmtId="0" fontId="2" fillId="4" borderId="86" xfId="0" applyFont="1" applyFill="1" applyBorder="1" applyAlignment="1">
      <alignment horizontal="center" vertical="center" textRotation="90" wrapText="1"/>
    </xf>
    <xf numFmtId="0" fontId="2" fillId="4" borderId="78" xfId="0" applyFont="1" applyFill="1" applyBorder="1" applyAlignment="1">
      <alignment horizontal="center" vertical="center" wrapText="1"/>
    </xf>
    <xf numFmtId="0" fontId="26" fillId="4" borderId="78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center" vertical="center" wrapText="1"/>
    </xf>
    <xf numFmtId="0" fontId="26" fillId="34" borderId="46" xfId="0" applyFont="1" applyFill="1" applyBorder="1" applyAlignment="1">
      <alignment horizontal="center" vertical="center" wrapText="1"/>
    </xf>
    <xf numFmtId="0" fontId="26" fillId="34" borderId="60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wrapText="1"/>
    </xf>
    <xf numFmtId="0" fontId="2" fillId="4" borderId="88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" fillId="0" borderId="90" xfId="0" applyFont="1" applyFill="1" applyBorder="1" applyAlignment="1" applyProtection="1">
      <alignment horizontal="center" vertical="top"/>
      <protection locked="0"/>
    </xf>
    <xf numFmtId="0" fontId="2" fillId="0" borderId="91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36" borderId="90" xfId="0" applyFont="1" applyFill="1" applyBorder="1" applyAlignment="1">
      <alignment vertical="top"/>
    </xf>
    <xf numFmtId="0" fontId="2" fillId="36" borderId="91" xfId="0" applyFont="1" applyFill="1" applyBorder="1" applyAlignment="1">
      <alignment vertical="top"/>
    </xf>
    <xf numFmtId="0" fontId="2" fillId="36" borderId="19" xfId="0" applyFont="1" applyFill="1" applyBorder="1" applyAlignment="1">
      <alignment vertical="top"/>
    </xf>
    <xf numFmtId="0" fontId="2" fillId="4" borderId="8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0" fillId="4" borderId="82" xfId="0" applyFont="1" applyFill="1" applyBorder="1" applyAlignment="1" quotePrefix="1">
      <alignment horizontal="center" vertical="center" wrapText="1"/>
    </xf>
    <xf numFmtId="0" fontId="30" fillId="4" borderId="75" xfId="0" applyFont="1" applyFill="1" applyBorder="1" applyAlignment="1" quotePrefix="1">
      <alignment horizontal="center" vertical="center" wrapText="1"/>
    </xf>
    <xf numFmtId="0" fontId="30" fillId="4" borderId="55" xfId="0" applyFont="1" applyFill="1" applyBorder="1" applyAlignment="1" quotePrefix="1">
      <alignment horizontal="center" vertical="center" wrapText="1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horizontal="center" vertical="center" textRotation="90"/>
    </xf>
    <xf numFmtId="0" fontId="2" fillId="0" borderId="92" xfId="0" applyFont="1" applyFill="1" applyBorder="1" applyAlignment="1" applyProtection="1">
      <alignment horizontal="center" vertical="center" wrapText="1"/>
      <protection locked="0"/>
    </xf>
    <xf numFmtId="0" fontId="2" fillId="33" borderId="89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 wrapText="1"/>
    </xf>
    <xf numFmtId="0" fontId="2" fillId="4" borderId="9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95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center" vertical="center" wrapText="1"/>
    </xf>
    <xf numFmtId="0" fontId="31" fillId="4" borderId="86" xfId="0" applyFont="1" applyFill="1" applyBorder="1" applyAlignment="1">
      <alignment horizontal="center" vertical="center" wrapText="1"/>
    </xf>
    <xf numFmtId="0" fontId="31" fillId="4" borderId="9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74" fillId="36" borderId="82" xfId="0" applyFont="1" applyFill="1" applyBorder="1" applyAlignment="1">
      <alignment horizontal="right" vertical="center"/>
    </xf>
    <xf numFmtId="0" fontId="74" fillId="36" borderId="75" xfId="0" applyFont="1" applyFill="1" applyBorder="1" applyAlignment="1">
      <alignment horizontal="right" vertical="center"/>
    </xf>
    <xf numFmtId="0" fontId="76" fillId="36" borderId="98" xfId="0" applyFont="1" applyFill="1" applyBorder="1" applyAlignment="1">
      <alignment horizontal="center" vertical="center"/>
    </xf>
    <xf numFmtId="0" fontId="76" fillId="36" borderId="99" xfId="0" applyFont="1" applyFill="1" applyBorder="1" applyAlignment="1">
      <alignment horizontal="center" vertical="center"/>
    </xf>
    <xf numFmtId="0" fontId="76" fillId="36" borderId="100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left" vertical="center"/>
    </xf>
    <xf numFmtId="0" fontId="78" fillId="0" borderId="30" xfId="0" applyFont="1" applyFill="1" applyBorder="1" applyAlignment="1">
      <alignment horizontal="left" vertical="center"/>
    </xf>
    <xf numFmtId="0" fontId="78" fillId="0" borderId="38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41" xfId="0" applyFont="1" applyFill="1" applyBorder="1" applyAlignment="1">
      <alignment horizontal="left" vertical="center"/>
    </xf>
    <xf numFmtId="0" fontId="78" fillId="0" borderId="31" xfId="0" applyFont="1" applyFill="1" applyBorder="1" applyAlignment="1">
      <alignment horizontal="left" vertical="center"/>
    </xf>
    <xf numFmtId="0" fontId="89" fillId="0" borderId="101" xfId="0" applyFont="1" applyFill="1" applyBorder="1" applyAlignment="1">
      <alignment horizontal="left" vertical="center" wrapText="1"/>
    </xf>
    <xf numFmtId="0" fontId="89" fillId="0" borderId="30" xfId="0" applyFont="1" applyFill="1" applyBorder="1" applyAlignment="1">
      <alignment horizontal="left" vertical="center" wrapText="1"/>
    </xf>
    <xf numFmtId="0" fontId="89" fillId="0" borderId="102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9" fillId="0" borderId="39" xfId="0" applyFont="1" applyFill="1" applyBorder="1" applyAlignment="1">
      <alignment horizontal="left" vertical="center" wrapText="1"/>
    </xf>
    <xf numFmtId="0" fontId="89" fillId="0" borderId="103" xfId="0" applyFont="1" applyFill="1" applyBorder="1" applyAlignment="1">
      <alignment horizontal="left" vertical="center" wrapText="1"/>
    </xf>
    <xf numFmtId="0" fontId="89" fillId="0" borderId="31" xfId="0" applyFont="1" applyFill="1" applyBorder="1" applyAlignment="1">
      <alignment horizontal="left" vertical="center" wrapText="1"/>
    </xf>
    <xf numFmtId="0" fontId="89" fillId="0" borderId="42" xfId="0" applyFont="1" applyFill="1" applyBorder="1" applyAlignment="1">
      <alignment horizontal="left" vertical="center" wrapText="1"/>
    </xf>
    <xf numFmtId="9" fontId="79" fillId="0" borderId="40" xfId="0" applyNumberFormat="1" applyFont="1" applyFill="1" applyBorder="1" applyAlignment="1">
      <alignment horizontal="left" vertical="center"/>
    </xf>
    <xf numFmtId="9" fontId="79" fillId="0" borderId="30" xfId="0" applyNumberFormat="1" applyFont="1" applyFill="1" applyBorder="1" applyAlignment="1">
      <alignment horizontal="left" vertical="center"/>
    </xf>
    <xf numFmtId="9" fontId="79" fillId="0" borderId="104" xfId="0" applyNumberFormat="1" applyFont="1" applyFill="1" applyBorder="1" applyAlignment="1">
      <alignment horizontal="left" vertical="center"/>
    </xf>
    <xf numFmtId="9" fontId="79" fillId="0" borderId="43" xfId="0" applyNumberFormat="1" applyFont="1" applyFill="1" applyBorder="1" applyAlignment="1">
      <alignment horizontal="left" vertical="center"/>
    </xf>
    <xf numFmtId="9" fontId="79" fillId="0" borderId="30" xfId="0" applyNumberFormat="1" applyFont="1" applyFill="1" applyBorder="1" applyAlignment="1">
      <alignment horizontal="right" vertical="center"/>
    </xf>
    <xf numFmtId="9" fontId="79" fillId="0" borderId="105" xfId="0" applyNumberFormat="1" applyFont="1" applyFill="1" applyBorder="1" applyAlignment="1">
      <alignment horizontal="right" vertical="center"/>
    </xf>
    <xf numFmtId="9" fontId="79" fillId="0" borderId="43" xfId="0" applyNumberFormat="1" applyFont="1" applyFill="1" applyBorder="1" applyAlignment="1">
      <alignment horizontal="right" vertical="center"/>
    </xf>
    <xf numFmtId="9" fontId="79" fillId="0" borderId="106" xfId="0" applyNumberFormat="1" applyFont="1" applyFill="1" applyBorder="1" applyAlignment="1">
      <alignment horizontal="right" vertical="center"/>
    </xf>
    <xf numFmtId="0" fontId="79" fillId="0" borderId="101" xfId="0" applyFont="1" applyFill="1" applyBorder="1" applyAlignment="1">
      <alignment horizontal="left" vertical="center" wrapText="1"/>
    </xf>
    <xf numFmtId="0" fontId="79" fillId="0" borderId="30" xfId="0" applyFont="1" applyFill="1" applyBorder="1" applyAlignment="1">
      <alignment horizontal="left" vertical="center" wrapText="1"/>
    </xf>
    <xf numFmtId="0" fontId="79" fillId="0" borderId="107" xfId="0" applyFont="1" applyFill="1" applyBorder="1" applyAlignment="1">
      <alignment horizontal="left" vertical="center" wrapText="1"/>
    </xf>
    <xf numFmtId="0" fontId="79" fillId="0" borderId="43" xfId="0" applyFont="1" applyFill="1" applyBorder="1" applyAlignment="1">
      <alignment horizontal="left" vertical="center" wrapText="1"/>
    </xf>
    <xf numFmtId="0" fontId="79" fillId="0" borderId="102" xfId="0" applyFont="1" applyFill="1" applyBorder="1" applyAlignment="1">
      <alignment horizontal="left" vertical="center" wrapText="1"/>
    </xf>
    <xf numFmtId="0" fontId="79" fillId="0" borderId="108" xfId="0" applyFont="1" applyFill="1" applyBorder="1" applyAlignment="1">
      <alignment horizontal="left" vertical="center" wrapText="1"/>
    </xf>
    <xf numFmtId="0" fontId="78" fillId="0" borderId="109" xfId="0" applyFont="1" applyFill="1" applyBorder="1" applyAlignment="1">
      <alignment horizontal="center" vertical="center"/>
    </xf>
    <xf numFmtId="0" fontId="78" fillId="0" borderId="110" xfId="0" applyFont="1" applyFill="1" applyBorder="1" applyAlignment="1">
      <alignment horizontal="center" vertical="center"/>
    </xf>
    <xf numFmtId="0" fontId="78" fillId="0" borderId="111" xfId="0" applyFont="1" applyFill="1" applyBorder="1" applyAlignment="1">
      <alignment horizontal="center" vertical="center"/>
    </xf>
    <xf numFmtId="0" fontId="79" fillId="34" borderId="101" xfId="0" applyFont="1" applyFill="1" applyBorder="1" applyAlignment="1">
      <alignment horizontal="center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79" fillId="34" borderId="105" xfId="0" applyFont="1" applyFill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 wrapText="1"/>
    </xf>
    <xf numFmtId="0" fontId="79" fillId="34" borderId="112" xfId="0" applyFont="1" applyFill="1" applyBorder="1" applyAlignment="1">
      <alignment horizontal="center" vertical="center" wrapText="1"/>
    </xf>
    <xf numFmtId="0" fontId="79" fillId="34" borderId="103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center" vertical="center" wrapText="1"/>
    </xf>
    <xf numFmtId="0" fontId="79" fillId="34" borderId="113" xfId="0" applyFont="1" applyFill="1" applyBorder="1" applyAlignment="1">
      <alignment horizontal="center" vertical="center" wrapText="1"/>
    </xf>
    <xf numFmtId="0" fontId="79" fillId="34" borderId="114" xfId="0" applyFont="1" applyFill="1" applyBorder="1" applyAlignment="1">
      <alignment horizontal="center" vertical="center" wrapText="1"/>
    </xf>
    <xf numFmtId="0" fontId="79" fillId="34" borderId="115" xfId="0" applyFont="1" applyFill="1" applyBorder="1" applyAlignment="1">
      <alignment horizontal="center" vertical="center" wrapText="1"/>
    </xf>
    <xf numFmtId="0" fontId="79" fillId="34" borderId="116" xfId="0" applyFont="1" applyFill="1" applyBorder="1" applyAlignment="1">
      <alignment horizontal="center" vertical="center" wrapText="1"/>
    </xf>
    <xf numFmtId="0" fontId="80" fillId="34" borderId="114" xfId="0" applyFont="1" applyFill="1" applyBorder="1" applyAlignment="1">
      <alignment horizontal="center" vertical="center" wrapText="1"/>
    </xf>
    <xf numFmtId="0" fontId="80" fillId="34" borderId="115" xfId="0" applyFont="1" applyFill="1" applyBorder="1" applyAlignment="1">
      <alignment horizontal="center" vertical="center" wrapText="1"/>
    </xf>
    <xf numFmtId="0" fontId="80" fillId="34" borderId="116" xfId="0" applyFont="1" applyFill="1" applyBorder="1" applyAlignment="1">
      <alignment horizontal="center" vertical="center" wrapText="1"/>
    </xf>
    <xf numFmtId="0" fontId="76" fillId="36" borderId="117" xfId="0" applyFont="1" applyFill="1" applyBorder="1" applyAlignment="1">
      <alignment horizontal="center" vertical="center"/>
    </xf>
    <xf numFmtId="0" fontId="78" fillId="35" borderId="98" xfId="0" applyFont="1" applyFill="1" applyBorder="1" applyAlignment="1">
      <alignment horizontal="center" vertical="center"/>
    </xf>
    <xf numFmtId="0" fontId="78" fillId="35" borderId="118" xfId="0" applyFont="1" applyFill="1" applyBorder="1" applyAlignment="1">
      <alignment horizontal="center" vertical="center"/>
    </xf>
    <xf numFmtId="0" fontId="78" fillId="35" borderId="109" xfId="0" applyFont="1" applyFill="1" applyBorder="1" applyAlignment="1">
      <alignment horizontal="center" vertical="center"/>
    </xf>
    <xf numFmtId="0" fontId="78" fillId="35" borderId="111" xfId="0" applyFont="1" applyFill="1" applyBorder="1" applyAlignment="1">
      <alignment horizontal="center" vertical="center"/>
    </xf>
    <xf numFmtId="0" fontId="78" fillId="35" borderId="101" xfId="0" applyFont="1" applyFill="1" applyBorder="1" applyAlignment="1">
      <alignment horizontal="center" vertical="center"/>
    </xf>
    <xf numFmtId="0" fontId="78" fillId="35" borderId="30" xfId="0" applyFont="1" applyFill="1" applyBorder="1" applyAlignment="1">
      <alignment horizontal="center" vertical="center"/>
    </xf>
    <xf numFmtId="0" fontId="78" fillId="35" borderId="105" xfId="0" applyFont="1" applyFill="1" applyBorder="1" applyAlignment="1">
      <alignment horizontal="center" vertical="center"/>
    </xf>
    <xf numFmtId="0" fontId="78" fillId="35" borderId="103" xfId="0" applyFont="1" applyFill="1" applyBorder="1" applyAlignment="1">
      <alignment horizontal="center" vertical="center"/>
    </xf>
    <xf numFmtId="0" fontId="78" fillId="35" borderId="31" xfId="0" applyFont="1" applyFill="1" applyBorder="1" applyAlignment="1">
      <alignment horizontal="center" vertical="center"/>
    </xf>
    <xf numFmtId="0" fontId="78" fillId="35" borderId="113" xfId="0" applyFont="1" applyFill="1" applyBorder="1" applyAlignment="1">
      <alignment horizontal="center" vertical="center"/>
    </xf>
    <xf numFmtId="0" fontId="79" fillId="34" borderId="114" xfId="0" applyFont="1" applyFill="1" applyBorder="1" applyAlignment="1">
      <alignment horizontal="center" vertical="center"/>
    </xf>
    <xf numFmtId="0" fontId="79" fillId="34" borderId="115" xfId="0" applyFont="1" applyFill="1" applyBorder="1" applyAlignment="1">
      <alignment horizontal="center" vertical="center"/>
    </xf>
    <xf numFmtId="0" fontId="79" fillId="34" borderId="116" xfId="0" applyFont="1" applyFill="1" applyBorder="1" applyAlignment="1">
      <alignment horizontal="center" vertical="center"/>
    </xf>
    <xf numFmtId="0" fontId="78" fillId="35" borderId="114" xfId="0" applyFont="1" applyFill="1" applyBorder="1" applyAlignment="1">
      <alignment horizontal="center" vertical="center" wrapText="1"/>
    </xf>
    <xf numFmtId="0" fontId="78" fillId="35" borderId="116" xfId="0" applyFont="1" applyFill="1" applyBorder="1" applyAlignment="1">
      <alignment horizontal="center" vertical="center" wrapText="1"/>
    </xf>
    <xf numFmtId="0" fontId="78" fillId="35" borderId="99" xfId="0" applyFont="1" applyFill="1" applyBorder="1" applyAlignment="1">
      <alignment horizontal="center" vertical="center"/>
    </xf>
    <xf numFmtId="0" fontId="75" fillId="34" borderId="77" xfId="0" applyFont="1" applyFill="1" applyBorder="1" applyAlignment="1">
      <alignment horizontal="center" vertical="center"/>
    </xf>
    <xf numFmtId="0" fontId="75" fillId="34" borderId="119" xfId="0" applyFont="1" applyFill="1" applyBorder="1" applyAlignment="1">
      <alignment horizontal="center" vertical="center"/>
    </xf>
    <xf numFmtId="0" fontId="75" fillId="34" borderId="120" xfId="0" applyFont="1" applyFill="1" applyBorder="1" applyAlignment="1">
      <alignment horizontal="center" vertical="center"/>
    </xf>
    <xf numFmtId="0" fontId="75" fillId="34" borderId="121" xfId="0" applyFont="1" applyFill="1" applyBorder="1" applyAlignment="1">
      <alignment horizontal="center" vertical="center"/>
    </xf>
    <xf numFmtId="0" fontId="75" fillId="34" borderId="122" xfId="0" applyFont="1" applyFill="1" applyBorder="1" applyAlignment="1">
      <alignment horizontal="center" vertical="center"/>
    </xf>
    <xf numFmtId="0" fontId="75" fillId="34" borderId="123" xfId="0" applyFont="1" applyFill="1" applyBorder="1" applyAlignment="1">
      <alignment horizontal="center" vertical="center"/>
    </xf>
    <xf numFmtId="0" fontId="75" fillId="34" borderId="124" xfId="0" applyFont="1" applyFill="1" applyBorder="1" applyAlignment="1">
      <alignment horizontal="center" vertical="center"/>
    </xf>
    <xf numFmtId="0" fontId="75" fillId="34" borderId="43" xfId="0" applyFont="1" applyFill="1" applyBorder="1" applyAlignment="1">
      <alignment horizontal="center" vertical="center"/>
    </xf>
    <xf numFmtId="0" fontId="74" fillId="34" borderId="120" xfId="0" applyFont="1" applyFill="1" applyBorder="1" applyAlignment="1">
      <alignment horizontal="center" vertical="center"/>
    </xf>
    <xf numFmtId="0" fontId="74" fillId="34" borderId="124" xfId="0" applyFont="1" applyFill="1" applyBorder="1" applyAlignment="1">
      <alignment horizontal="center" vertical="center"/>
    </xf>
    <xf numFmtId="0" fontId="74" fillId="34" borderId="121" xfId="0" applyFont="1" applyFill="1" applyBorder="1" applyAlignment="1">
      <alignment horizontal="center" vertical="center"/>
    </xf>
    <xf numFmtId="0" fontId="74" fillId="34" borderId="122" xfId="0" applyFont="1" applyFill="1" applyBorder="1" applyAlignment="1">
      <alignment horizontal="center" vertical="center"/>
    </xf>
    <xf numFmtId="0" fontId="74" fillId="34" borderId="43" xfId="0" applyFont="1" applyFill="1" applyBorder="1" applyAlignment="1">
      <alignment horizontal="center" vertical="center"/>
    </xf>
    <xf numFmtId="0" fontId="74" fillId="34" borderId="123" xfId="0" applyFont="1" applyFill="1" applyBorder="1" applyAlignment="1">
      <alignment horizontal="center" vertical="center"/>
    </xf>
    <xf numFmtId="0" fontId="0" fillId="34" borderId="120" xfId="0" applyNumberFormat="1" applyFill="1" applyBorder="1" applyAlignment="1">
      <alignment horizontal="center" vertical="center"/>
    </xf>
    <xf numFmtId="0" fontId="0" fillId="34" borderId="124" xfId="0" applyNumberFormat="1" applyFill="1" applyBorder="1" applyAlignment="1">
      <alignment horizontal="center" vertical="center"/>
    </xf>
    <xf numFmtId="0" fontId="0" fillId="34" borderId="125" xfId="0" applyNumberFormat="1" applyFill="1" applyBorder="1" applyAlignment="1">
      <alignment horizontal="center" vertical="center"/>
    </xf>
    <xf numFmtId="0" fontId="0" fillId="34" borderId="122" xfId="0" applyNumberFormat="1" applyFill="1" applyBorder="1" applyAlignment="1">
      <alignment horizontal="center" vertical="center"/>
    </xf>
    <xf numFmtId="0" fontId="0" fillId="34" borderId="43" xfId="0" applyNumberFormat="1" applyFill="1" applyBorder="1" applyAlignment="1">
      <alignment horizontal="center" vertical="center"/>
    </xf>
    <xf numFmtId="0" fontId="0" fillId="34" borderId="108" xfId="0" applyNumberFormat="1" applyFill="1" applyBorder="1" applyAlignment="1">
      <alignment horizontal="center" vertical="center"/>
    </xf>
    <xf numFmtId="0" fontId="0" fillId="36" borderId="126" xfId="0" applyNumberFormat="1" applyFill="1" applyBorder="1" applyAlignment="1">
      <alignment horizontal="center" vertical="center"/>
    </xf>
    <xf numFmtId="0" fontId="0" fillId="36" borderId="57" xfId="0" applyNumberFormat="1" applyFill="1" applyBorder="1" applyAlignment="1">
      <alignment horizontal="center" vertical="center"/>
    </xf>
    <xf numFmtId="0" fontId="0" fillId="36" borderId="127" xfId="0" applyNumberForma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/>
    </xf>
    <xf numFmtId="0" fontId="76" fillId="36" borderId="27" xfId="0" applyFont="1" applyFill="1" applyBorder="1" applyAlignment="1">
      <alignment horizontal="center" vertical="center"/>
    </xf>
    <xf numFmtId="0" fontId="76" fillId="36" borderId="83" xfId="0" applyFont="1" applyFill="1" applyBorder="1" applyAlignment="1">
      <alignment horizontal="center" vertical="center"/>
    </xf>
    <xf numFmtId="0" fontId="79" fillId="34" borderId="63" xfId="0" applyFont="1" applyFill="1" applyBorder="1" applyAlignment="1">
      <alignment horizontal="center" vertical="center" wrapText="1"/>
    </xf>
    <xf numFmtId="0" fontId="79" fillId="34" borderId="27" xfId="0" applyFont="1" applyFill="1" applyBorder="1" applyAlignment="1">
      <alignment horizontal="center" vertical="center" wrapText="1"/>
    </xf>
    <xf numFmtId="0" fontId="79" fillId="34" borderId="83" xfId="0" applyFont="1" applyFill="1" applyBorder="1" applyAlignment="1">
      <alignment horizontal="center" vertical="center" wrapText="1"/>
    </xf>
    <xf numFmtId="0" fontId="79" fillId="34" borderId="38" xfId="0" applyFont="1" applyFill="1" applyBorder="1" applyAlignment="1">
      <alignment horizontal="center" vertical="center" wrapText="1"/>
    </xf>
    <xf numFmtId="0" fontId="79" fillId="34" borderId="39" xfId="0" applyFont="1" applyFill="1" applyBorder="1" applyAlignment="1">
      <alignment horizontal="center" vertical="center" wrapText="1"/>
    </xf>
    <xf numFmtId="0" fontId="79" fillId="34" borderId="104" xfId="0" applyFont="1" applyFill="1" applyBorder="1" applyAlignment="1">
      <alignment horizontal="center" vertical="center" wrapText="1"/>
    </xf>
    <xf numFmtId="0" fontId="79" fillId="34" borderId="43" xfId="0" applyFont="1" applyFill="1" applyBorder="1" applyAlignment="1">
      <alignment horizontal="center" vertical="center" wrapText="1"/>
    </xf>
    <xf numFmtId="0" fontId="79" fillId="34" borderId="108" xfId="0" applyFont="1" applyFill="1" applyBorder="1" applyAlignment="1">
      <alignment horizontal="center" vertical="center" wrapText="1"/>
    </xf>
    <xf numFmtId="0" fontId="76" fillId="36" borderId="61" xfId="0" applyFont="1" applyFill="1" applyBorder="1" applyAlignment="1">
      <alignment horizontal="center" vertical="center"/>
    </xf>
    <xf numFmtId="0" fontId="76" fillId="36" borderId="56" xfId="0" applyFont="1" applyFill="1" applyBorder="1" applyAlignment="1">
      <alignment horizontal="center" vertical="center"/>
    </xf>
    <xf numFmtId="0" fontId="76" fillId="36" borderId="128" xfId="0" applyFont="1" applyFill="1" applyBorder="1" applyAlignment="1">
      <alignment horizontal="center" vertical="center"/>
    </xf>
    <xf numFmtId="0" fontId="75" fillId="36" borderId="45" xfId="0" applyFont="1" applyFill="1" applyBorder="1" applyAlignment="1">
      <alignment horizontal="center" vertical="center"/>
    </xf>
    <xf numFmtId="0" fontId="75" fillId="36" borderId="60" xfId="0" applyFont="1" applyFill="1" applyBorder="1" applyAlignment="1">
      <alignment horizontal="center" vertical="center"/>
    </xf>
    <xf numFmtId="0" fontId="75" fillId="36" borderId="45" xfId="0" applyFont="1" applyFill="1" applyBorder="1" applyAlignment="1">
      <alignment horizontal="center" vertical="center" wrapText="1"/>
    </xf>
    <xf numFmtId="0" fontId="75" fillId="36" borderId="46" xfId="0" applyFont="1" applyFill="1" applyBorder="1" applyAlignment="1">
      <alignment horizontal="center" vertical="center" wrapText="1"/>
    </xf>
    <xf numFmtId="0" fontId="75" fillId="36" borderId="60" xfId="0" applyFont="1" applyFill="1" applyBorder="1" applyAlignment="1">
      <alignment horizontal="center" vertical="center" wrapText="1"/>
    </xf>
    <xf numFmtId="0" fontId="75" fillId="36" borderId="45" xfId="0" applyNumberFormat="1" applyFont="1" applyFill="1" applyBorder="1" applyAlignment="1">
      <alignment horizontal="center" vertical="center"/>
    </xf>
    <xf numFmtId="0" fontId="75" fillId="36" borderId="46" xfId="0" applyNumberFormat="1" applyFont="1" applyFill="1" applyBorder="1" applyAlignment="1">
      <alignment horizontal="center" vertical="center"/>
    </xf>
    <xf numFmtId="0" fontId="75" fillId="36" borderId="129" xfId="0" applyNumberFormat="1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4" fontId="80" fillId="34" borderId="23" xfId="0" applyNumberFormat="1" applyFont="1" applyFill="1" applyBorder="1" applyAlignment="1">
      <alignment horizontal="center" vertical="center"/>
    </xf>
    <xf numFmtId="14" fontId="80" fillId="34" borderId="21" xfId="0" applyNumberFormat="1" applyFont="1" applyFill="1" applyBorder="1" applyAlignment="1">
      <alignment horizontal="center" vertical="center"/>
    </xf>
    <xf numFmtId="14" fontId="80" fillId="34" borderId="51" xfId="0" applyNumberFormat="1" applyFont="1" applyFill="1" applyBorder="1" applyAlignment="1">
      <alignment horizontal="center" vertical="center"/>
    </xf>
    <xf numFmtId="14" fontId="80" fillId="34" borderId="50" xfId="0" applyNumberFormat="1" applyFont="1" applyFill="1" applyBorder="1" applyAlignment="1">
      <alignment horizontal="center" vertical="center"/>
    </xf>
    <xf numFmtId="14" fontId="80" fillId="34" borderId="69" xfId="0" applyNumberFormat="1" applyFont="1" applyFill="1" applyBorder="1" applyAlignment="1">
      <alignment horizontal="center" vertical="center"/>
    </xf>
    <xf numFmtId="14" fontId="80" fillId="34" borderId="84" xfId="0" applyNumberFormat="1" applyFont="1" applyFill="1" applyBorder="1" applyAlignment="1">
      <alignment horizontal="center" vertical="center"/>
    </xf>
    <xf numFmtId="0" fontId="77" fillId="36" borderId="62" xfId="0" applyFont="1" applyFill="1" applyBorder="1" applyAlignment="1">
      <alignment horizontal="center" vertical="center"/>
    </xf>
    <xf numFmtId="0" fontId="77" fillId="36" borderId="57" xfId="0" applyFont="1" applyFill="1" applyBorder="1" applyAlignment="1">
      <alignment horizontal="center" vertical="center"/>
    </xf>
    <xf numFmtId="0" fontId="77" fillId="36" borderId="59" xfId="0" applyFont="1" applyFill="1" applyBorder="1" applyAlignment="1">
      <alignment horizontal="center" vertical="center"/>
    </xf>
    <xf numFmtId="0" fontId="0" fillId="36" borderId="59" xfId="0" applyNumberFormat="1" applyFill="1" applyBorder="1" applyAlignment="1">
      <alignment horizontal="center" vertical="center"/>
    </xf>
    <xf numFmtId="0" fontId="76" fillId="35" borderId="23" xfId="0" applyFont="1" applyFill="1" applyBorder="1" applyAlignment="1">
      <alignment horizontal="center" vertical="center"/>
    </xf>
    <xf numFmtId="0" fontId="76" fillId="35" borderId="21" xfId="0" applyFont="1" applyFill="1" applyBorder="1" applyAlignment="1">
      <alignment horizontal="center" vertical="center"/>
    </xf>
    <xf numFmtId="0" fontId="76" fillId="35" borderId="69" xfId="0" applyFont="1" applyFill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0" fontId="90" fillId="0" borderId="60" xfId="0" applyFont="1" applyBorder="1" applyAlignment="1">
      <alignment horizontal="center" vertical="center"/>
    </xf>
    <xf numFmtId="0" fontId="0" fillId="34" borderId="45" xfId="0" applyNumberFormat="1" applyFill="1" applyBorder="1" applyAlignment="1">
      <alignment horizontal="center" vertical="center"/>
    </xf>
    <xf numFmtId="0" fontId="0" fillId="34" borderId="46" xfId="0" applyNumberFormat="1" applyFill="1" applyBorder="1" applyAlignment="1">
      <alignment horizontal="center" vertical="center"/>
    </xf>
    <xf numFmtId="0" fontId="0" fillId="34" borderId="60" xfId="0" applyNumberFormat="1" applyFill="1" applyBorder="1" applyAlignment="1">
      <alignment horizontal="center" vertical="center"/>
    </xf>
    <xf numFmtId="0" fontId="0" fillId="34" borderId="129" xfId="0" applyNumberFormat="1" applyFill="1" applyBorder="1" applyAlignment="1">
      <alignment horizontal="center" vertical="center"/>
    </xf>
    <xf numFmtId="0" fontId="76" fillId="35" borderId="49" xfId="0" applyFont="1" applyFill="1" applyBorder="1" applyAlignment="1">
      <alignment horizontal="center" vertical="center"/>
    </xf>
    <xf numFmtId="0" fontId="76" fillId="35" borderId="67" xfId="0" applyFont="1" applyFill="1" applyBorder="1" applyAlignment="1">
      <alignment horizontal="center" vertical="center"/>
    </xf>
    <xf numFmtId="0" fontId="76" fillId="35" borderId="68" xfId="0" applyFont="1" applyFill="1" applyBorder="1" applyAlignment="1">
      <alignment horizontal="center" vertical="center"/>
    </xf>
    <xf numFmtId="0" fontId="91" fillId="0" borderId="37" xfId="0" applyFont="1" applyBorder="1" applyAlignment="1">
      <alignment horizontal="center" vertical="center" wrapText="1"/>
    </xf>
    <xf numFmtId="0" fontId="91" fillId="0" borderId="46" xfId="0" applyFont="1" applyBorder="1" applyAlignment="1">
      <alignment horizontal="center" vertical="center" wrapText="1"/>
    </xf>
    <xf numFmtId="0" fontId="91" fillId="0" borderId="60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75" fillId="35" borderId="77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75" fillId="35" borderId="119" xfId="0" applyFont="1" applyFill="1" applyBorder="1" applyAlignment="1">
      <alignment horizontal="center" vertical="center" wrapText="1"/>
    </xf>
    <xf numFmtId="0" fontId="75" fillId="36" borderId="46" xfId="0" applyFont="1" applyFill="1" applyBorder="1" applyAlignment="1">
      <alignment horizontal="center" vertical="center"/>
    </xf>
    <xf numFmtId="172" fontId="0" fillId="34" borderId="126" xfId="0" applyNumberFormat="1" applyFill="1" applyBorder="1" applyAlignment="1">
      <alignment horizontal="center" vertical="center"/>
    </xf>
    <xf numFmtId="172" fontId="0" fillId="34" borderId="57" xfId="0" applyNumberFormat="1" applyFill="1" applyBorder="1" applyAlignment="1">
      <alignment horizontal="center" vertical="center"/>
    </xf>
    <xf numFmtId="172" fontId="0" fillId="34" borderId="59" xfId="0" applyNumberFormat="1" applyFill="1" applyBorder="1" applyAlignment="1">
      <alignment horizontal="center" vertical="center"/>
    </xf>
    <xf numFmtId="172" fontId="0" fillId="34" borderId="127" xfId="0" applyNumberFormat="1" applyFill="1" applyBorder="1" applyAlignment="1">
      <alignment horizontal="center" vertical="center"/>
    </xf>
    <xf numFmtId="0" fontId="79" fillId="34" borderId="45" xfId="0" applyFont="1" applyFill="1" applyBorder="1" applyAlignment="1">
      <alignment horizontal="center" vertical="center" wrapText="1"/>
    </xf>
    <xf numFmtId="0" fontId="79" fillId="34" borderId="46" xfId="0" applyFont="1" applyFill="1" applyBorder="1" applyAlignment="1">
      <alignment horizontal="center" vertical="center" wrapText="1"/>
    </xf>
    <xf numFmtId="0" fontId="79" fillId="34" borderId="129" xfId="0" applyFont="1" applyFill="1" applyBorder="1" applyAlignment="1">
      <alignment horizontal="center" vertical="center" wrapText="1"/>
    </xf>
    <xf numFmtId="0" fontId="75" fillId="36" borderId="61" xfId="0" applyFont="1" applyFill="1" applyBorder="1" applyAlignment="1">
      <alignment horizontal="center" vertical="center"/>
    </xf>
    <xf numFmtId="0" fontId="75" fillId="36" borderId="56" xfId="0" applyFont="1" applyFill="1" applyBorder="1" applyAlignment="1">
      <alignment horizontal="center" vertical="center"/>
    </xf>
    <xf numFmtId="0" fontId="75" fillId="36" borderId="128" xfId="0" applyFont="1" applyFill="1" applyBorder="1" applyAlignment="1">
      <alignment horizontal="center" vertical="center"/>
    </xf>
    <xf numFmtId="0" fontId="79" fillId="34" borderId="120" xfId="0" applyFont="1" applyFill="1" applyBorder="1" applyAlignment="1">
      <alignment horizontal="center" vertical="center" wrapText="1"/>
    </xf>
    <xf numFmtId="0" fontId="79" fillId="34" borderId="124" xfId="0" applyFont="1" applyFill="1" applyBorder="1" applyAlignment="1">
      <alignment horizontal="center" vertical="center" wrapText="1"/>
    </xf>
    <xf numFmtId="0" fontId="79" fillId="34" borderId="125" xfId="0" applyFont="1" applyFill="1" applyBorder="1" applyAlignment="1">
      <alignment horizontal="center" vertical="center" wrapText="1"/>
    </xf>
    <xf numFmtId="0" fontId="79" fillId="34" borderId="78" xfId="0" applyFont="1" applyFill="1" applyBorder="1" applyAlignment="1">
      <alignment horizontal="center" vertical="center" wrapText="1"/>
    </xf>
    <xf numFmtId="0" fontId="79" fillId="34" borderId="122" xfId="0" applyFont="1" applyFill="1" applyBorder="1" applyAlignment="1">
      <alignment horizontal="center" vertical="center" wrapText="1"/>
    </xf>
    <xf numFmtId="0" fontId="75" fillId="36" borderId="129" xfId="0" applyFont="1" applyFill="1" applyBorder="1" applyAlignment="1">
      <alignment horizontal="center" vertical="center"/>
    </xf>
    <xf numFmtId="0" fontId="75" fillId="35" borderId="77" xfId="0" applyFont="1" applyFill="1" applyBorder="1" applyAlignment="1">
      <alignment horizontal="right" vertical="center" wrapText="1"/>
    </xf>
    <xf numFmtId="0" fontId="75" fillId="35" borderId="34" xfId="0" applyFont="1" applyFill="1" applyBorder="1" applyAlignment="1">
      <alignment horizontal="right" vertical="center" wrapText="1"/>
    </xf>
    <xf numFmtId="0" fontId="80" fillId="34" borderId="120" xfId="0" applyFont="1" applyFill="1" applyBorder="1" applyAlignment="1">
      <alignment horizontal="center" vertical="center"/>
    </xf>
    <xf numFmtId="0" fontId="80" fillId="34" borderId="124" xfId="0" applyFont="1" applyFill="1" applyBorder="1" applyAlignment="1">
      <alignment horizontal="center" vertical="center"/>
    </xf>
    <xf numFmtId="0" fontId="80" fillId="34" borderId="125" xfId="0" applyFont="1" applyFill="1" applyBorder="1" applyAlignment="1">
      <alignment horizontal="center" vertical="center"/>
    </xf>
    <xf numFmtId="0" fontId="80" fillId="34" borderId="3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80" fillId="34" borderId="36" xfId="0" applyFont="1" applyFill="1" applyBorder="1" applyAlignment="1">
      <alignment horizontal="center" vertical="center"/>
    </xf>
    <xf numFmtId="0" fontId="75" fillId="35" borderId="77" xfId="0" applyFont="1" applyFill="1" applyBorder="1" applyAlignment="1">
      <alignment horizontal="right" vertical="center"/>
    </xf>
    <xf numFmtId="0" fontId="75" fillId="35" borderId="34" xfId="0" applyFont="1" applyFill="1" applyBorder="1" applyAlignment="1">
      <alignment horizontal="right" vertical="center"/>
    </xf>
    <xf numFmtId="9" fontId="75" fillId="34" borderId="120" xfId="0" applyNumberFormat="1" applyFont="1" applyFill="1" applyBorder="1" applyAlignment="1">
      <alignment horizontal="center" vertical="center"/>
    </xf>
    <xf numFmtId="9" fontId="75" fillId="34" borderId="124" xfId="0" applyNumberFormat="1" applyFont="1" applyFill="1" applyBorder="1" applyAlignment="1">
      <alignment horizontal="center" vertical="center"/>
    </xf>
    <xf numFmtId="9" fontId="75" fillId="34" borderId="125" xfId="0" applyNumberFormat="1" applyFont="1" applyFill="1" applyBorder="1" applyAlignment="1">
      <alignment horizontal="center" vertical="center"/>
    </xf>
    <xf numFmtId="9" fontId="75" fillId="34" borderId="35" xfId="0" applyNumberFormat="1" applyFont="1" applyFill="1" applyBorder="1" applyAlignment="1">
      <alignment horizontal="center" vertical="center"/>
    </xf>
    <xf numFmtId="9" fontId="75" fillId="34" borderId="25" xfId="0" applyNumberFormat="1" applyFont="1" applyFill="1" applyBorder="1" applyAlignment="1">
      <alignment horizontal="center" vertical="center"/>
    </xf>
    <xf numFmtId="9" fontId="75" fillId="34" borderId="36" xfId="0" applyNumberFormat="1" applyFont="1" applyFill="1" applyBorder="1" applyAlignment="1">
      <alignment horizontal="center" vertical="center"/>
    </xf>
    <xf numFmtId="0" fontId="75" fillId="36" borderId="37" xfId="0" applyFont="1" applyFill="1" applyBorder="1" applyAlignment="1">
      <alignment horizontal="center" vertical="center"/>
    </xf>
    <xf numFmtId="172" fontId="0" fillId="36" borderId="62" xfId="0" applyNumberFormat="1" applyFill="1" applyBorder="1" applyAlignment="1">
      <alignment horizontal="center" vertical="center" wrapText="1"/>
    </xf>
    <xf numFmtId="172" fontId="0" fillId="36" borderId="57" xfId="0" applyNumberFormat="1" applyFill="1" applyBorder="1" applyAlignment="1">
      <alignment horizontal="center" vertical="center" wrapText="1"/>
    </xf>
    <xf numFmtId="172" fontId="0" fillId="36" borderId="59" xfId="0" applyNumberFormat="1" applyFill="1" applyBorder="1" applyAlignment="1">
      <alignment horizontal="center" vertical="center" wrapText="1"/>
    </xf>
    <xf numFmtId="172" fontId="0" fillId="34" borderId="62" xfId="0" applyNumberForma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left" vertical="center"/>
    </xf>
    <xf numFmtId="0" fontId="75" fillId="35" borderId="76" xfId="0" applyFont="1" applyFill="1" applyBorder="1" applyAlignment="1">
      <alignment horizontal="right" vertical="center" wrapText="1"/>
    </xf>
    <xf numFmtId="0" fontId="75" fillId="34" borderId="130" xfId="0" applyFont="1" applyFill="1" applyBorder="1" applyAlignment="1">
      <alignment horizontal="center" vertical="center"/>
    </xf>
    <xf numFmtId="0" fontId="75" fillId="34" borderId="27" xfId="0" applyFont="1" applyFill="1" applyBorder="1" applyAlignment="1">
      <alignment horizontal="center" vertical="center"/>
    </xf>
    <xf numFmtId="0" fontId="75" fillId="34" borderId="83" xfId="0" applyFont="1" applyFill="1" applyBorder="1" applyAlignment="1">
      <alignment horizontal="center" vertical="center"/>
    </xf>
    <xf numFmtId="0" fontId="75" fillId="34" borderId="35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172" fontId="0" fillId="36" borderId="131" xfId="0" applyNumberFormat="1" applyFill="1" applyBorder="1" applyAlignment="1">
      <alignment horizontal="center" vertical="center" wrapText="1"/>
    </xf>
    <xf numFmtId="172" fontId="0" fillId="36" borderId="124" xfId="0" applyNumberFormat="1" applyFill="1" applyBorder="1" applyAlignment="1">
      <alignment horizontal="center" vertical="center"/>
    </xf>
    <xf numFmtId="172" fontId="0" fillId="36" borderId="121" xfId="0" applyNumberFormat="1" applyFill="1" applyBorder="1" applyAlignment="1">
      <alignment horizontal="center" vertical="center"/>
    </xf>
    <xf numFmtId="172" fontId="0" fillId="36" borderId="24" xfId="0" applyNumberFormat="1" applyFill="1" applyBorder="1" applyAlignment="1">
      <alignment horizontal="center" vertical="center"/>
    </xf>
    <xf numFmtId="172" fontId="0" fillId="36" borderId="25" xfId="0" applyNumberFormat="1" applyFill="1" applyBorder="1" applyAlignment="1">
      <alignment horizontal="center" vertical="center"/>
    </xf>
    <xf numFmtId="172" fontId="0" fillId="36" borderId="26" xfId="0" applyNumberFormat="1" applyFill="1" applyBorder="1" applyAlignment="1">
      <alignment horizontal="center" vertical="center"/>
    </xf>
    <xf numFmtId="172" fontId="0" fillId="34" borderId="124" xfId="0" applyNumberFormat="1" applyFill="1" applyBorder="1" applyAlignment="1">
      <alignment horizontal="center" vertical="center"/>
    </xf>
    <xf numFmtId="172" fontId="0" fillId="34" borderId="125" xfId="0" applyNumberFormat="1" applyFill="1" applyBorder="1" applyAlignment="1">
      <alignment horizontal="center" vertical="center"/>
    </xf>
    <xf numFmtId="172" fontId="0" fillId="34" borderId="25" xfId="0" applyNumberFormat="1" applyFill="1" applyBorder="1" applyAlignment="1">
      <alignment horizontal="center" vertical="center"/>
    </xf>
    <xf numFmtId="172" fontId="0" fillId="34" borderId="36" xfId="0" applyNumberFormat="1" applyFill="1" applyBorder="1" applyAlignment="1">
      <alignment horizontal="center" vertical="center"/>
    </xf>
    <xf numFmtId="172" fontId="0" fillId="34" borderId="120" xfId="0" applyNumberFormat="1" applyFill="1" applyBorder="1" applyAlignment="1">
      <alignment horizontal="center" vertical="center"/>
    </xf>
    <xf numFmtId="172" fontId="0" fillId="34" borderId="35" xfId="0" applyNumberFormat="1" applyFill="1" applyBorder="1" applyAlignment="1">
      <alignment horizontal="center" vertical="center"/>
    </xf>
    <xf numFmtId="172" fontId="0" fillId="36" borderId="124" xfId="0" applyNumberFormat="1" applyFill="1" applyBorder="1" applyAlignment="1">
      <alignment horizontal="center" vertical="center" wrapText="1"/>
    </xf>
    <xf numFmtId="172" fontId="0" fillId="36" borderId="121" xfId="0" applyNumberFormat="1" applyFill="1" applyBorder="1" applyAlignment="1">
      <alignment horizontal="center" vertical="center" wrapText="1"/>
    </xf>
    <xf numFmtId="172" fontId="0" fillId="36" borderId="24" xfId="0" applyNumberFormat="1" applyFill="1" applyBorder="1" applyAlignment="1">
      <alignment horizontal="center" vertical="center" wrapText="1"/>
    </xf>
    <xf numFmtId="172" fontId="0" fillId="36" borderId="25" xfId="0" applyNumberFormat="1" applyFill="1" applyBorder="1" applyAlignment="1">
      <alignment horizontal="center" vertical="center" wrapText="1"/>
    </xf>
    <xf numFmtId="172" fontId="0" fillId="36" borderId="26" xfId="0" applyNumberForma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right" vertical="center" wrapText="1"/>
    </xf>
    <xf numFmtId="0" fontId="79" fillId="0" borderId="102" xfId="0" applyFont="1" applyFill="1" applyBorder="1" applyAlignment="1">
      <alignment horizontal="right" vertical="center" wrapText="1"/>
    </xf>
    <xf numFmtId="0" fontId="79" fillId="0" borderId="43" xfId="0" applyFont="1" applyFill="1" applyBorder="1" applyAlignment="1">
      <alignment horizontal="right" vertical="center" wrapText="1"/>
    </xf>
    <xf numFmtId="0" fontId="79" fillId="0" borderId="108" xfId="0" applyFont="1" applyFill="1" applyBorder="1" applyAlignment="1">
      <alignment horizontal="right" vertical="center" wrapText="1"/>
    </xf>
    <xf numFmtId="43" fontId="62" fillId="0" borderId="64" xfId="47" applyFont="1" applyBorder="1" applyAlignment="1">
      <alignment horizontal="left" vertical="center" wrapText="1"/>
    </xf>
    <xf numFmtId="43" fontId="62" fillId="0" borderId="132" xfId="47" applyFont="1" applyBorder="1" applyAlignment="1">
      <alignment horizontal="left" vertical="center" wrapText="1"/>
    </xf>
    <xf numFmtId="174" fontId="0" fillId="33" borderId="51" xfId="49" applyNumberFormat="1" applyFont="1" applyFill="1" applyBorder="1" applyAlignment="1">
      <alignment horizontal="center" vertical="center"/>
      <protection/>
    </xf>
    <xf numFmtId="174" fontId="0" fillId="33" borderId="126" xfId="49" applyNumberFormat="1" applyFont="1" applyFill="1" applyBorder="1" applyAlignment="1">
      <alignment horizontal="center" vertical="center"/>
      <protection/>
    </xf>
    <xf numFmtId="0" fontId="92" fillId="4" borderId="82" xfId="49" applyFont="1" applyFill="1" applyBorder="1" applyAlignment="1">
      <alignment horizontal="center" vertical="center" wrapText="1"/>
      <protection/>
    </xf>
    <xf numFmtId="0" fontId="92" fillId="4" borderId="75" xfId="49" applyFont="1" applyFill="1" applyBorder="1" applyAlignment="1">
      <alignment horizontal="center" vertical="center" wrapText="1"/>
      <protection/>
    </xf>
    <xf numFmtId="0" fontId="92" fillId="4" borderId="55" xfId="49" applyFont="1" applyFill="1" applyBorder="1" applyAlignment="1">
      <alignment horizontal="center" vertical="center" wrapText="1"/>
      <protection/>
    </xf>
    <xf numFmtId="0" fontId="78" fillId="37" borderId="82" xfId="49" applyFont="1" applyFill="1" applyBorder="1" applyAlignment="1">
      <alignment horizontal="center" vertical="center" wrapText="1"/>
      <protection/>
    </xf>
    <xf numFmtId="0" fontId="78" fillId="37" borderId="75" xfId="49" applyFont="1" applyFill="1" applyBorder="1" applyAlignment="1">
      <alignment horizontal="center" vertical="center" wrapText="1"/>
      <protection/>
    </xf>
    <xf numFmtId="0" fontId="78" fillId="37" borderId="55" xfId="49" applyFont="1" applyFill="1" applyBorder="1" applyAlignment="1">
      <alignment horizontal="center" vertical="center" wrapText="1"/>
      <protection/>
    </xf>
    <xf numFmtId="175" fontId="5" fillId="37" borderId="82" xfId="47" applyNumberFormat="1" applyFont="1" applyFill="1" applyBorder="1" applyAlignment="1">
      <alignment horizontal="center" vertical="center"/>
    </xf>
    <xf numFmtId="175" fontId="5" fillId="37" borderId="75" xfId="47" applyNumberFormat="1" applyFont="1" applyFill="1" applyBorder="1" applyAlignment="1">
      <alignment horizontal="center" vertical="center"/>
    </xf>
    <xf numFmtId="175" fontId="5" fillId="37" borderId="55" xfId="47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zoomScalePageLayoutView="0" workbookViewId="0" topLeftCell="A8">
      <selection activeCell="E13" sqref="E13"/>
    </sheetView>
  </sheetViews>
  <sheetFormatPr defaultColWidth="8.8515625" defaultRowHeight="12.75"/>
  <cols>
    <col min="1" max="1" width="1.57421875" style="2" customWidth="1"/>
    <col min="2" max="2" width="9.140625" style="3" customWidth="1"/>
    <col min="3" max="3" width="31.421875" style="8" customWidth="1"/>
    <col min="4" max="4" width="5.00390625" style="8" customWidth="1"/>
    <col min="5" max="5" width="73.57421875" style="8" customWidth="1"/>
    <col min="6" max="6" width="12.421875" style="11" customWidth="1"/>
    <col min="7" max="7" width="26.28125" style="3" customWidth="1"/>
    <col min="8" max="8" width="15.8515625" style="3" customWidth="1"/>
    <col min="9" max="9" width="2.421875" style="2" customWidth="1"/>
    <col min="10" max="16384" width="8.8515625" style="2" customWidth="1"/>
  </cols>
  <sheetData>
    <row r="1" ht="8.25" customHeight="1" thickBot="1"/>
    <row r="2" spans="2:8" ht="24.75" customHeight="1" thickBot="1">
      <c r="B2" s="193" t="s">
        <v>104</v>
      </c>
      <c r="C2" s="193"/>
      <c r="D2" s="194"/>
      <c r="E2" s="190" t="s">
        <v>132</v>
      </c>
      <c r="F2" s="234" t="s">
        <v>105</v>
      </c>
      <c r="G2" s="235"/>
      <c r="H2" s="135"/>
    </row>
    <row r="3" spans="2:13" ht="24.75" customHeight="1" thickBot="1">
      <c r="B3" s="191" t="s">
        <v>3</v>
      </c>
      <c r="C3" s="195"/>
      <c r="D3" s="192"/>
      <c r="E3" s="190" t="s">
        <v>133</v>
      </c>
      <c r="F3" s="236"/>
      <c r="G3" s="236"/>
      <c r="H3" s="1"/>
      <c r="J3" s="204" t="s">
        <v>112</v>
      </c>
      <c r="K3" s="205"/>
      <c r="L3" s="205"/>
      <c r="M3" s="206"/>
    </row>
    <row r="4" spans="2:13" ht="24.75" customHeight="1" thickBot="1">
      <c r="B4" s="191" t="s">
        <v>23</v>
      </c>
      <c r="C4" s="195"/>
      <c r="D4" s="192"/>
      <c r="E4" s="190"/>
      <c r="F4" s="1"/>
      <c r="G4" s="1"/>
      <c r="H4" s="1"/>
      <c r="J4" s="207" t="s">
        <v>113</v>
      </c>
      <c r="K4" s="208"/>
      <c r="L4" s="208"/>
      <c r="M4" s="209"/>
    </row>
    <row r="5" spans="2:13" ht="24.75" customHeight="1" thickBot="1">
      <c r="B5" s="191" t="s">
        <v>2</v>
      </c>
      <c r="C5" s="195"/>
      <c r="D5" s="192"/>
      <c r="E5" s="190" t="s">
        <v>134</v>
      </c>
      <c r="F5" s="3"/>
      <c r="J5" s="207"/>
      <c r="K5" s="208"/>
      <c r="L5" s="208"/>
      <c r="M5" s="209"/>
    </row>
    <row r="6" spans="2:13" ht="25.5" customHeight="1" thickBot="1">
      <c r="B6" s="14"/>
      <c r="C6" s="14"/>
      <c r="D6" s="14"/>
      <c r="E6" s="14"/>
      <c r="F6" s="3"/>
      <c r="G6" s="2"/>
      <c r="J6" s="210"/>
      <c r="K6" s="211"/>
      <c r="L6" s="211"/>
      <c r="M6" s="212"/>
    </row>
    <row r="7" spans="2:8" ht="50.25" customHeight="1" thickBot="1">
      <c r="B7" s="15" t="s">
        <v>0</v>
      </c>
      <c r="C7" s="225" t="s">
        <v>1</v>
      </c>
      <c r="D7" s="226"/>
      <c r="E7" s="16" t="s">
        <v>5</v>
      </c>
      <c r="F7" s="17" t="s">
        <v>95</v>
      </c>
      <c r="G7" s="17" t="s">
        <v>10</v>
      </c>
      <c r="H7" s="18" t="s">
        <v>9</v>
      </c>
    </row>
    <row r="8" spans="2:8" ht="76.5" customHeight="1">
      <c r="B8" s="215" t="s">
        <v>20</v>
      </c>
      <c r="C8" s="223" t="s">
        <v>102</v>
      </c>
      <c r="D8" s="224"/>
      <c r="E8" s="77" t="s">
        <v>8</v>
      </c>
      <c r="F8" s="26">
        <v>10</v>
      </c>
      <c r="G8" s="27">
        <v>1</v>
      </c>
      <c r="H8" s="122">
        <f>F8*G8</f>
        <v>10</v>
      </c>
    </row>
    <row r="9" spans="2:8" ht="25.5" customHeight="1">
      <c r="B9" s="215"/>
      <c r="C9" s="184"/>
      <c r="D9" s="185" t="s">
        <v>130</v>
      </c>
      <c r="E9" s="220"/>
      <c r="F9" s="221"/>
      <c r="G9" s="221"/>
      <c r="H9" s="222"/>
    </row>
    <row r="10" spans="2:8" ht="38.25" customHeight="1">
      <c r="B10" s="215"/>
      <c r="C10" s="217" t="s">
        <v>117</v>
      </c>
      <c r="D10" s="189">
        <v>1</v>
      </c>
      <c r="E10" s="186" t="s">
        <v>135</v>
      </c>
      <c r="F10" s="28">
        <v>20</v>
      </c>
      <c r="G10" s="27">
        <v>1</v>
      </c>
      <c r="H10" s="122">
        <f>F10*G10</f>
        <v>20</v>
      </c>
    </row>
    <row r="11" spans="2:8" ht="38.25" customHeight="1">
      <c r="B11" s="215"/>
      <c r="C11" s="218"/>
      <c r="D11" s="189">
        <v>2</v>
      </c>
      <c r="E11" s="187" t="s">
        <v>136</v>
      </c>
      <c r="F11" s="29">
        <v>10</v>
      </c>
      <c r="G11" s="27">
        <v>1</v>
      </c>
      <c r="H11" s="123">
        <f>F11*G11</f>
        <v>10</v>
      </c>
    </row>
    <row r="12" spans="2:8" ht="38.25" customHeight="1">
      <c r="B12" s="215"/>
      <c r="C12" s="218"/>
      <c r="D12" s="189">
        <v>3</v>
      </c>
      <c r="E12" s="187" t="s">
        <v>138</v>
      </c>
      <c r="F12" s="30">
        <v>10</v>
      </c>
      <c r="G12" s="27">
        <v>1</v>
      </c>
      <c r="H12" s="123">
        <f>F12*G12</f>
        <v>10</v>
      </c>
    </row>
    <row r="13" spans="2:8" ht="38.25" customHeight="1" thickBot="1">
      <c r="B13" s="216"/>
      <c r="C13" s="219"/>
      <c r="D13" s="189">
        <v>4</v>
      </c>
      <c r="E13" s="188" t="s">
        <v>137</v>
      </c>
      <c r="F13" s="31">
        <v>10</v>
      </c>
      <c r="G13" s="27">
        <v>1</v>
      </c>
      <c r="H13" s="124">
        <f>F13*G13</f>
        <v>10</v>
      </c>
    </row>
    <row r="14" spans="2:8" ht="47.25" customHeight="1" thickBot="1">
      <c r="B14" s="213" t="s">
        <v>119</v>
      </c>
      <c r="C14" s="214"/>
      <c r="D14" s="214"/>
      <c r="E14" s="214"/>
      <c r="F14" s="78">
        <f>SUM(F8:F13)</f>
        <v>60</v>
      </c>
      <c r="G14" s="20" t="s">
        <v>118</v>
      </c>
      <c r="H14" s="21">
        <f>SUM(H8:H13)</f>
        <v>60</v>
      </c>
    </row>
    <row r="15" spans="2:8" ht="55.5" customHeight="1" thickBot="1">
      <c r="B15" s="19" t="s">
        <v>0</v>
      </c>
      <c r="C15" s="245" t="s">
        <v>1</v>
      </c>
      <c r="D15" s="246"/>
      <c r="E15" s="16" t="s">
        <v>5</v>
      </c>
      <c r="F15" s="17" t="s">
        <v>95</v>
      </c>
      <c r="G15" s="17" t="s">
        <v>10</v>
      </c>
      <c r="H15" s="18" t="s">
        <v>9</v>
      </c>
    </row>
    <row r="16" spans="2:8" ht="75" customHeight="1">
      <c r="B16" s="243" t="s">
        <v>22</v>
      </c>
      <c r="C16" s="247" t="s">
        <v>11</v>
      </c>
      <c r="D16" s="248"/>
      <c r="E16" s="22" t="s">
        <v>4</v>
      </c>
      <c r="F16" s="32">
        <v>8</v>
      </c>
      <c r="G16" s="33">
        <v>1</v>
      </c>
      <c r="H16" s="125">
        <f>F16*G16</f>
        <v>8</v>
      </c>
    </row>
    <row r="17" spans="2:8" ht="122.25" customHeight="1">
      <c r="B17" s="243"/>
      <c r="C17" s="249" t="s">
        <v>12</v>
      </c>
      <c r="D17" s="250"/>
      <c r="E17" s="23" t="s">
        <v>18</v>
      </c>
      <c r="F17" s="34">
        <v>8</v>
      </c>
      <c r="G17" s="33">
        <v>1</v>
      </c>
      <c r="H17" s="126">
        <f>F17*G17</f>
        <v>8</v>
      </c>
    </row>
    <row r="18" spans="2:8" ht="70.5" customHeight="1">
      <c r="B18" s="243"/>
      <c r="C18" s="249" t="s">
        <v>13</v>
      </c>
      <c r="D18" s="250"/>
      <c r="E18" s="24" t="s">
        <v>15</v>
      </c>
      <c r="F18" s="34">
        <v>8</v>
      </c>
      <c r="G18" s="33">
        <v>1</v>
      </c>
      <c r="H18" s="126">
        <f>F18*G18</f>
        <v>8</v>
      </c>
    </row>
    <row r="19" spans="2:8" ht="87.75" customHeight="1">
      <c r="B19" s="243"/>
      <c r="C19" s="249" t="s">
        <v>14</v>
      </c>
      <c r="D19" s="250"/>
      <c r="E19" s="24" t="s">
        <v>17</v>
      </c>
      <c r="F19" s="34">
        <v>8</v>
      </c>
      <c r="G19" s="33">
        <v>1</v>
      </c>
      <c r="H19" s="126">
        <f>F19*G19</f>
        <v>8</v>
      </c>
    </row>
    <row r="20" spans="2:8" ht="174" customHeight="1" thickBot="1">
      <c r="B20" s="243"/>
      <c r="C20" s="251" t="s">
        <v>21</v>
      </c>
      <c r="D20" s="252"/>
      <c r="E20" s="25" t="s">
        <v>16</v>
      </c>
      <c r="F20" s="35">
        <v>8</v>
      </c>
      <c r="G20" s="173">
        <v>1</v>
      </c>
      <c r="H20" s="174">
        <f>F20*G20</f>
        <v>8</v>
      </c>
    </row>
    <row r="21" spans="2:8" ht="48.75" customHeight="1" thickBot="1">
      <c r="B21" s="241" t="s">
        <v>120</v>
      </c>
      <c r="C21" s="242"/>
      <c r="D21" s="242"/>
      <c r="E21" s="242"/>
      <c r="F21" s="176">
        <f>SUM(F16:F20)</f>
        <v>40</v>
      </c>
      <c r="G21" s="175" t="s">
        <v>118</v>
      </c>
      <c r="H21" s="21">
        <f>SUM(H16:H20)</f>
        <v>40</v>
      </c>
    </row>
    <row r="22" spans="2:8" ht="59.25" customHeight="1" thickBot="1">
      <c r="B22" s="120"/>
      <c r="C22" s="121"/>
      <c r="D22" s="177"/>
      <c r="E22" s="121" t="s">
        <v>111</v>
      </c>
      <c r="F22" s="237" t="str">
        <f>IF(H23=0,"",IF(H23&gt;50,"Rendimento superiore alla soglia minima",IF(H23&lt;50,"Rendimento insufficiente","")))</f>
        <v>Rendimento superiore alla soglia minima</v>
      </c>
      <c r="G22" s="238"/>
      <c r="H22" s="239"/>
    </row>
    <row r="23" spans="2:8" ht="51" customHeight="1" thickBot="1">
      <c r="B23" s="253"/>
      <c r="C23" s="254"/>
      <c r="D23" s="254"/>
      <c r="E23" s="254"/>
      <c r="F23" s="254"/>
      <c r="G23" s="169" t="s">
        <v>19</v>
      </c>
      <c r="H23" s="170">
        <f>H14+H21</f>
        <v>100</v>
      </c>
    </row>
    <row r="24" spans="2:9" ht="51" customHeight="1">
      <c r="B24" s="255" t="s">
        <v>24</v>
      </c>
      <c r="C24" s="256"/>
      <c r="D24" s="256"/>
      <c r="E24" s="256"/>
      <c r="F24" s="256"/>
      <c r="G24" s="257"/>
      <c r="H24" s="258"/>
      <c r="I24" s="13"/>
    </row>
    <row r="25" spans="2:8" ht="25.5" customHeight="1">
      <c r="B25" s="231" t="s">
        <v>6</v>
      </c>
      <c r="C25" s="232"/>
      <c r="D25" s="232"/>
      <c r="E25" s="232"/>
      <c r="F25" s="232"/>
      <c r="G25" s="232"/>
      <c r="H25" s="233"/>
    </row>
    <row r="26" spans="2:8" ht="45.75" customHeight="1">
      <c r="B26" s="228"/>
      <c r="C26" s="229"/>
      <c r="D26" s="229"/>
      <c r="E26" s="229"/>
      <c r="F26" s="229"/>
      <c r="G26" s="229"/>
      <c r="H26" s="230"/>
    </row>
    <row r="27" spans="2:8" ht="25.5" customHeight="1">
      <c r="B27" s="231" t="s">
        <v>7</v>
      </c>
      <c r="C27" s="232"/>
      <c r="D27" s="232"/>
      <c r="E27" s="232"/>
      <c r="F27" s="232"/>
      <c r="G27" s="232"/>
      <c r="H27" s="233"/>
    </row>
    <row r="28" spans="2:8" ht="45" customHeight="1">
      <c r="B28" s="228"/>
      <c r="C28" s="229"/>
      <c r="D28" s="229"/>
      <c r="E28" s="229"/>
      <c r="F28" s="229"/>
      <c r="G28" s="229"/>
      <c r="H28" s="230"/>
    </row>
    <row r="29" spans="2:8" ht="60.75" customHeight="1">
      <c r="B29" s="244" t="s">
        <v>26</v>
      </c>
      <c r="C29" s="244"/>
      <c r="D29" s="244"/>
      <c r="E29" s="240" t="s">
        <v>87</v>
      </c>
      <c r="F29" s="240"/>
      <c r="G29" s="240"/>
      <c r="H29" s="240"/>
    </row>
    <row r="30" spans="2:8" ht="61.5" customHeight="1">
      <c r="B30" s="4"/>
      <c r="C30" s="5"/>
      <c r="D30" s="5"/>
      <c r="E30" s="227" t="s">
        <v>25</v>
      </c>
      <c r="F30" s="227"/>
      <c r="G30" s="227"/>
      <c r="H30" s="227"/>
    </row>
    <row r="31" spans="2:6" ht="99.75" customHeight="1">
      <c r="B31" s="4"/>
      <c r="C31" s="4"/>
      <c r="D31" s="4"/>
      <c r="E31" s="4"/>
      <c r="F31" s="9"/>
    </row>
    <row r="32" spans="2:6" ht="18.75">
      <c r="B32" s="6"/>
      <c r="C32" s="6"/>
      <c r="D32" s="6"/>
      <c r="E32" s="6"/>
      <c r="F32" s="10"/>
    </row>
    <row r="33" spans="2:5" ht="18.75">
      <c r="B33" s="12"/>
      <c r="C33" s="7"/>
      <c r="D33" s="7"/>
      <c r="E33" s="7"/>
    </row>
  </sheetData>
  <sheetProtection selectLockedCells="1"/>
  <mergeCells count="28">
    <mergeCell ref="B29:D29"/>
    <mergeCell ref="C15:D15"/>
    <mergeCell ref="C16:D16"/>
    <mergeCell ref="C17:D17"/>
    <mergeCell ref="C18:D18"/>
    <mergeCell ref="C19:D19"/>
    <mergeCell ref="C20:D20"/>
    <mergeCell ref="B23:F23"/>
    <mergeCell ref="B24:H24"/>
    <mergeCell ref="B26:H26"/>
    <mergeCell ref="E30:H30"/>
    <mergeCell ref="B28:H28"/>
    <mergeCell ref="B25:H25"/>
    <mergeCell ref="B27:H27"/>
    <mergeCell ref="F2:G2"/>
    <mergeCell ref="F3:G3"/>
    <mergeCell ref="F22:H22"/>
    <mergeCell ref="E29:H29"/>
    <mergeCell ref="B21:E21"/>
    <mergeCell ref="B16:B20"/>
    <mergeCell ref="J3:M3"/>
    <mergeCell ref="J4:M6"/>
    <mergeCell ref="B14:E14"/>
    <mergeCell ref="B8:B13"/>
    <mergeCell ref="C10:C13"/>
    <mergeCell ref="E9:H9"/>
    <mergeCell ref="C8:D8"/>
    <mergeCell ref="C7:D7"/>
  </mergeCells>
  <conditionalFormatting sqref="I24">
    <cfRule type="cellIs" priority="3" dxfId="2" operator="equal" stopIfTrue="1">
      <formula>"Insufficiente rendimento art. 55-quater, comma 1, lett. f-quinquies D. Lgs n. 165/2001"</formula>
    </cfRule>
  </conditionalFormatting>
  <conditionalFormatting sqref="F22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12000000000000001" right="0.19" top="0.8499999999999999" bottom="0.2" header="0.12000000000000001" footer="0.16"/>
  <pageSetup fitToHeight="1" fitToWidth="1" horizontalDpi="300" verticalDpi="300" orientation="portrait" paperSize="9" scale="52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AI1" sqref="AI1:AL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5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9" t="s">
        <v>129</v>
      </c>
      <c r="C2" s="260"/>
      <c r="D2" s="260"/>
      <c r="E2" s="183">
        <v>1</v>
      </c>
      <c r="F2" s="178" t="s">
        <v>128</v>
      </c>
      <c r="G2" s="181" t="str">
        <f>'scheda apo '!E10</f>
        <v>Supporto nella gestione della procedura concorsuale per 2 assunzioni nella categoria D.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44" t="s">
        <v>27</v>
      </c>
      <c r="D4" s="445"/>
      <c r="E4" s="446"/>
      <c r="F4" s="446"/>
      <c r="G4" s="446"/>
      <c r="H4" s="446"/>
      <c r="I4" s="446"/>
      <c r="J4" s="446"/>
      <c r="K4" s="446"/>
      <c r="L4" s="446"/>
      <c r="M4" s="447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2:36" ht="25.5" customHeight="1">
      <c r="B5" s="88"/>
      <c r="C5" s="423"/>
      <c r="D5" s="448"/>
      <c r="E5" s="449"/>
      <c r="F5" s="449"/>
      <c r="G5" s="449"/>
      <c r="H5" s="449"/>
      <c r="I5" s="449"/>
      <c r="J5" s="449"/>
      <c r="K5" s="449"/>
      <c r="L5" s="449"/>
      <c r="M5" s="450"/>
      <c r="N5" s="40"/>
      <c r="O5" s="40"/>
      <c r="P5" s="40"/>
      <c r="Q5" s="40"/>
      <c r="T5" s="451" t="s">
        <v>84</v>
      </c>
      <c r="U5" s="452"/>
      <c r="V5" s="452"/>
      <c r="W5" s="452"/>
      <c r="X5" s="452"/>
      <c r="Y5" s="453"/>
      <c r="Z5" s="457" t="s">
        <v>79</v>
      </c>
      <c r="AA5" s="458"/>
      <c r="AI5" s="89"/>
      <c r="AJ5" t="s">
        <v>80</v>
      </c>
    </row>
    <row r="6" spans="2:36" ht="20.25" customHeight="1">
      <c r="B6" s="88"/>
      <c r="C6" s="422" t="s">
        <v>29</v>
      </c>
      <c r="D6" s="424"/>
      <c r="E6" s="425"/>
      <c r="F6" s="425"/>
      <c r="G6" s="425"/>
      <c r="H6" s="425"/>
      <c r="I6" s="425"/>
      <c r="J6" s="425"/>
      <c r="K6" s="425"/>
      <c r="L6" s="425"/>
      <c r="M6" s="426"/>
      <c r="N6" s="40"/>
      <c r="O6" s="40"/>
      <c r="P6" s="40"/>
      <c r="Q6" s="40"/>
      <c r="T6" s="454"/>
      <c r="U6" s="455"/>
      <c r="V6" s="455"/>
      <c r="W6" s="455"/>
      <c r="X6" s="455"/>
      <c r="Y6" s="456"/>
      <c r="Z6" s="459"/>
      <c r="AA6" s="460"/>
      <c r="AI6" s="89"/>
      <c r="AJ6" t="s">
        <v>78</v>
      </c>
    </row>
    <row r="7" spans="2:36" ht="40.5" customHeight="1" thickBot="1">
      <c r="B7" s="88"/>
      <c r="C7" s="423"/>
      <c r="D7" s="427"/>
      <c r="E7" s="428"/>
      <c r="F7" s="428"/>
      <c r="G7" s="428"/>
      <c r="H7" s="428"/>
      <c r="I7" s="428"/>
      <c r="J7" s="428"/>
      <c r="K7" s="428"/>
      <c r="L7" s="428"/>
      <c r="M7" s="429"/>
      <c r="N7" s="40"/>
      <c r="O7" s="40"/>
      <c r="P7" s="40"/>
      <c r="Q7" s="40"/>
      <c r="T7" s="439" t="s">
        <v>30</v>
      </c>
      <c r="U7" s="440"/>
      <c r="V7" s="440"/>
      <c r="W7" s="440"/>
      <c r="X7" s="440"/>
      <c r="Y7" s="441"/>
      <c r="Z7" s="407" t="s">
        <v>79</v>
      </c>
      <c r="AA7" s="409"/>
      <c r="AI7" s="89"/>
      <c r="AJ7" t="s">
        <v>79</v>
      </c>
    </row>
    <row r="8" spans="2:35" ht="13.5" thickBot="1">
      <c r="B8" s="88"/>
      <c r="C8" s="430" t="s">
        <v>127</v>
      </c>
      <c r="D8" s="432"/>
      <c r="E8" s="433"/>
      <c r="F8" s="433"/>
      <c r="G8" s="433"/>
      <c r="H8" s="433"/>
      <c r="I8" s="433"/>
      <c r="J8" s="433"/>
      <c r="K8" s="433"/>
      <c r="L8" s="433"/>
      <c r="M8" s="434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31"/>
      <c r="D9" s="435"/>
      <c r="E9" s="436"/>
      <c r="F9" s="436"/>
      <c r="G9" s="436"/>
      <c r="H9" s="436"/>
      <c r="I9" s="436"/>
      <c r="J9" s="436"/>
      <c r="K9" s="436"/>
      <c r="L9" s="436"/>
      <c r="M9" s="437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38" t="s">
        <v>77</v>
      </c>
      <c r="S10" s="405"/>
      <c r="T10" s="405"/>
      <c r="U10" s="366"/>
      <c r="V10" s="365" t="s">
        <v>77</v>
      </c>
      <c r="W10" s="405"/>
      <c r="X10" s="405"/>
      <c r="Y10" s="366"/>
      <c r="Z10" s="365" t="s">
        <v>73</v>
      </c>
      <c r="AA10" s="405"/>
      <c r="AB10" s="405"/>
      <c r="AC10" s="42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10"/>
      <c r="E11" s="411"/>
      <c r="F11" s="411"/>
      <c r="G11" s="411"/>
      <c r="H11" s="411"/>
      <c r="I11" s="411"/>
      <c r="J11" s="411"/>
      <c r="K11" s="411"/>
      <c r="L11" s="411"/>
      <c r="M11" s="412"/>
      <c r="N11" s="40"/>
      <c r="O11" s="40"/>
      <c r="P11" s="40"/>
      <c r="Q11" s="40"/>
      <c r="R11" s="442">
        <v>0</v>
      </c>
      <c r="S11" s="407"/>
      <c r="T11" s="407"/>
      <c r="U11" s="408"/>
      <c r="V11" s="406">
        <v>0</v>
      </c>
      <c r="W11" s="407"/>
      <c r="X11" s="407"/>
      <c r="Y11" s="408"/>
      <c r="Z11" s="406">
        <v>0</v>
      </c>
      <c r="AA11" s="407"/>
      <c r="AB11" s="407"/>
      <c r="AC11" s="409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10"/>
      <c r="E12" s="411"/>
      <c r="F12" s="411"/>
      <c r="G12" s="411"/>
      <c r="H12" s="411"/>
      <c r="I12" s="411"/>
      <c r="J12" s="411"/>
      <c r="K12" s="411"/>
      <c r="L12" s="411"/>
      <c r="M12" s="412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10"/>
      <c r="E13" s="411"/>
      <c r="F13" s="411"/>
      <c r="G13" s="411"/>
      <c r="H13" s="411"/>
      <c r="I13" s="411"/>
      <c r="J13" s="411"/>
      <c r="K13" s="411"/>
      <c r="L13" s="411"/>
      <c r="M13" s="412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2:35" ht="15.75">
      <c r="B14" s="91"/>
      <c r="C14" s="402" t="s">
        <v>37</v>
      </c>
      <c r="D14" s="416"/>
      <c r="E14" s="417"/>
      <c r="F14" s="417"/>
      <c r="G14" s="417"/>
      <c r="H14" s="417"/>
      <c r="I14" s="417"/>
      <c r="J14" s="417"/>
      <c r="K14" s="417"/>
      <c r="L14" s="417"/>
      <c r="M14" s="418"/>
      <c r="N14" s="40"/>
      <c r="O14" s="40"/>
      <c r="P14" s="40"/>
      <c r="Q14" s="40"/>
      <c r="R14" s="45"/>
      <c r="S14" s="46"/>
      <c r="T14" s="47"/>
      <c r="U14" s="365" t="s">
        <v>73</v>
      </c>
      <c r="V14" s="405"/>
      <c r="W14" s="366"/>
      <c r="X14" s="365" t="s">
        <v>73</v>
      </c>
      <c r="Y14" s="405"/>
      <c r="Z14" s="366"/>
      <c r="AA14" s="365" t="s">
        <v>73</v>
      </c>
      <c r="AB14" s="405"/>
      <c r="AC14" s="421"/>
      <c r="AD14" s="40"/>
      <c r="AE14" s="40"/>
      <c r="AF14" s="40"/>
      <c r="AG14" s="40"/>
      <c r="AH14" s="40"/>
      <c r="AI14" s="89"/>
    </row>
    <row r="15" spans="2:35" ht="15.75">
      <c r="B15" s="91"/>
      <c r="C15" s="403"/>
      <c r="D15" s="419"/>
      <c r="E15" s="300"/>
      <c r="F15" s="300"/>
      <c r="G15" s="300"/>
      <c r="H15" s="300"/>
      <c r="I15" s="300"/>
      <c r="J15" s="300"/>
      <c r="K15" s="300"/>
      <c r="L15" s="300"/>
      <c r="M15" s="358"/>
      <c r="N15" s="40"/>
      <c r="O15" s="40"/>
      <c r="P15" s="40"/>
      <c r="Q15" s="40"/>
      <c r="R15" s="398" t="s">
        <v>38</v>
      </c>
      <c r="S15" s="399"/>
      <c r="T15" s="400"/>
      <c r="U15" s="391">
        <v>0</v>
      </c>
      <c r="V15" s="392"/>
      <c r="W15" s="393"/>
      <c r="X15" s="391"/>
      <c r="Y15" s="392"/>
      <c r="Z15" s="393"/>
      <c r="AA15" s="391"/>
      <c r="AB15" s="392"/>
      <c r="AC15" s="394"/>
      <c r="AD15" s="40"/>
      <c r="AE15" s="40"/>
      <c r="AF15" s="40"/>
      <c r="AG15" s="40"/>
      <c r="AH15" s="40"/>
      <c r="AI15" s="89"/>
    </row>
    <row r="16" spans="2:35" ht="16.5" thickBot="1">
      <c r="B16" s="91"/>
      <c r="C16" s="404"/>
      <c r="D16" s="420"/>
      <c r="E16" s="360"/>
      <c r="F16" s="360"/>
      <c r="G16" s="360"/>
      <c r="H16" s="360"/>
      <c r="I16" s="360"/>
      <c r="J16" s="360"/>
      <c r="K16" s="360"/>
      <c r="L16" s="360"/>
      <c r="M16" s="361"/>
      <c r="N16" s="40"/>
      <c r="O16" s="40"/>
      <c r="P16" s="40"/>
      <c r="Q16" s="40"/>
      <c r="R16" s="398" t="s">
        <v>39</v>
      </c>
      <c r="S16" s="399"/>
      <c r="T16" s="400"/>
      <c r="U16" s="391">
        <v>0</v>
      </c>
      <c r="V16" s="392"/>
      <c r="W16" s="393"/>
      <c r="X16" s="391"/>
      <c r="Y16" s="392"/>
      <c r="Z16" s="393"/>
      <c r="AA16" s="391"/>
      <c r="AB16" s="392"/>
      <c r="AC16" s="394"/>
      <c r="AD16" s="40"/>
      <c r="AE16" s="40"/>
      <c r="AF16" s="40"/>
      <c r="AG16" s="40"/>
      <c r="AH16" s="40"/>
      <c r="AI16" s="89"/>
    </row>
    <row r="17" spans="2:35" ht="21" thickBot="1">
      <c r="B17" s="91"/>
      <c r="C17" s="401"/>
      <c r="D17" s="401"/>
      <c r="E17" s="40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8" t="s">
        <v>40</v>
      </c>
      <c r="S17" s="399"/>
      <c r="T17" s="400"/>
      <c r="U17" s="391">
        <v>1</v>
      </c>
      <c r="V17" s="392"/>
      <c r="W17" s="393"/>
      <c r="X17" s="391"/>
      <c r="Y17" s="392"/>
      <c r="Z17" s="393"/>
      <c r="AA17" s="391"/>
      <c r="AB17" s="392"/>
      <c r="AC17" s="394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95" t="s">
        <v>41</v>
      </c>
      <c r="E18" s="396"/>
      <c r="F18" s="396"/>
      <c r="G18" s="396"/>
      <c r="H18" s="396"/>
      <c r="I18" s="397"/>
      <c r="J18" s="43"/>
      <c r="K18" s="43"/>
      <c r="L18" s="43"/>
      <c r="M18" s="43"/>
      <c r="N18" s="49"/>
      <c r="O18" s="49"/>
      <c r="P18" s="49"/>
      <c r="Q18" s="49"/>
      <c r="R18" s="398" t="s">
        <v>42</v>
      </c>
      <c r="S18" s="399"/>
      <c r="T18" s="400"/>
      <c r="U18" s="391">
        <v>0</v>
      </c>
      <c r="V18" s="392"/>
      <c r="W18" s="393"/>
      <c r="X18" s="391"/>
      <c r="Y18" s="392"/>
      <c r="Z18" s="393"/>
      <c r="AA18" s="391"/>
      <c r="AB18" s="392"/>
      <c r="AC18" s="394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5" t="s">
        <v>43</v>
      </c>
      <c r="E19" s="386"/>
      <c r="F19" s="386"/>
      <c r="G19" s="386" t="s">
        <v>44</v>
      </c>
      <c r="H19" s="386"/>
      <c r="I19" s="387"/>
      <c r="J19" s="43"/>
      <c r="K19" s="43"/>
      <c r="L19" s="43"/>
      <c r="M19" s="43"/>
      <c r="N19" s="43"/>
      <c r="O19" s="43"/>
      <c r="P19" s="43"/>
      <c r="Q19" s="43"/>
      <c r="R19" s="388" t="s">
        <v>45</v>
      </c>
      <c r="S19" s="389"/>
      <c r="T19" s="390"/>
      <c r="U19" s="391">
        <v>0</v>
      </c>
      <c r="V19" s="392"/>
      <c r="W19" s="393"/>
      <c r="X19" s="391"/>
      <c r="Y19" s="392"/>
      <c r="Z19" s="393"/>
      <c r="AA19" s="391"/>
      <c r="AB19" s="392"/>
      <c r="AC19" s="394"/>
      <c r="AD19" s="40"/>
      <c r="AE19" s="40"/>
      <c r="AF19" s="40"/>
      <c r="AG19" s="40"/>
      <c r="AH19" s="37"/>
      <c r="AI19" s="93"/>
    </row>
    <row r="20" spans="2:35" ht="21" thickBot="1">
      <c r="B20" s="373"/>
      <c r="C20" s="374"/>
      <c r="D20" s="375">
        <v>43831</v>
      </c>
      <c r="E20" s="376"/>
      <c r="F20" s="376"/>
      <c r="G20" s="376">
        <v>44196</v>
      </c>
      <c r="H20" s="376"/>
      <c r="I20" s="379"/>
      <c r="J20" s="75"/>
      <c r="K20" s="75"/>
      <c r="L20" s="75"/>
      <c r="M20" s="75"/>
      <c r="N20" s="36"/>
      <c r="O20" s="36"/>
      <c r="P20" s="36"/>
      <c r="Q20" s="36"/>
      <c r="R20" s="381" t="s">
        <v>46</v>
      </c>
      <c r="S20" s="382"/>
      <c r="T20" s="383"/>
      <c r="U20" s="348">
        <f>SUM(U15:W19)</f>
        <v>1</v>
      </c>
      <c r="V20" s="349"/>
      <c r="W20" s="384"/>
      <c r="X20" s="348">
        <f>SUM(X15:Z19)</f>
        <v>0</v>
      </c>
      <c r="Y20" s="349"/>
      <c r="Z20" s="384"/>
      <c r="AA20" s="348">
        <f>SUM(AA15:AC19)</f>
        <v>0</v>
      </c>
      <c r="AB20" s="349"/>
      <c r="AC20" s="35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7"/>
      <c r="E21" s="378"/>
      <c r="F21" s="378"/>
      <c r="G21" s="378"/>
      <c r="H21" s="378"/>
      <c r="I21" s="380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1" t="s">
        <v>47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3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54" t="s">
        <v>135</v>
      </c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6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7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5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7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5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7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5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2" t="s">
        <v>48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4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54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6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7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5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7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5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7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5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65" t="s">
        <v>50</v>
      </c>
      <c r="F36" s="366"/>
      <c r="G36" s="367" t="s">
        <v>51</v>
      </c>
      <c r="H36" s="368"/>
      <c r="I36" s="369"/>
      <c r="J36" s="367" t="s">
        <v>52</v>
      </c>
      <c r="K36" s="368"/>
      <c r="L36" s="368"/>
      <c r="M36" s="368"/>
      <c r="N36" s="368"/>
      <c r="O36" s="369"/>
      <c r="P36" s="367" t="s">
        <v>53</v>
      </c>
      <c r="Q36" s="368"/>
      <c r="R36" s="368"/>
      <c r="S36" s="368"/>
      <c r="T36" s="368"/>
      <c r="U36" s="369"/>
      <c r="V36" s="370" t="s">
        <v>54</v>
      </c>
      <c r="W36" s="371"/>
      <c r="X36" s="371"/>
      <c r="Y36" s="371"/>
      <c r="Z36" s="371"/>
      <c r="AA36" s="371"/>
      <c r="AB36" s="371"/>
      <c r="AC36" s="372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8"/>
      <c r="E37" s="330"/>
      <c r="F37" s="331"/>
      <c r="G37" s="330"/>
      <c r="H37" s="334"/>
      <c r="I37" s="331"/>
      <c r="J37" s="330"/>
      <c r="K37" s="334"/>
      <c r="L37" s="334"/>
      <c r="M37" s="334"/>
      <c r="N37" s="334"/>
      <c r="O37" s="331"/>
      <c r="P37" s="336"/>
      <c r="Q37" s="337"/>
      <c r="R37" s="337"/>
      <c r="S37" s="337"/>
      <c r="T37" s="337"/>
      <c r="U37" s="338"/>
      <c r="V37" s="342"/>
      <c r="W37" s="343"/>
      <c r="X37" s="343"/>
      <c r="Y37" s="343"/>
      <c r="Z37" s="343"/>
      <c r="AA37" s="343"/>
      <c r="AB37" s="343"/>
      <c r="AC37" s="344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9"/>
      <c r="E38" s="332"/>
      <c r="F38" s="333"/>
      <c r="G38" s="332"/>
      <c r="H38" s="335"/>
      <c r="I38" s="333"/>
      <c r="J38" s="332"/>
      <c r="K38" s="335"/>
      <c r="L38" s="335"/>
      <c r="M38" s="335"/>
      <c r="N38" s="335"/>
      <c r="O38" s="333"/>
      <c r="P38" s="339"/>
      <c r="Q38" s="340"/>
      <c r="R38" s="340"/>
      <c r="S38" s="340"/>
      <c r="T38" s="340"/>
      <c r="U38" s="341"/>
      <c r="V38" s="345"/>
      <c r="W38" s="346"/>
      <c r="X38" s="346"/>
      <c r="Y38" s="346"/>
      <c r="Z38" s="346"/>
      <c r="AA38" s="346"/>
      <c r="AB38" s="346"/>
      <c r="AC38" s="347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14" t="s">
        <v>55</v>
      </c>
      <c r="C40" s="316" t="s">
        <v>56</v>
      </c>
      <c r="D40" s="317"/>
      <c r="E40" s="318"/>
      <c r="F40" s="325" t="s">
        <v>57</v>
      </c>
      <c r="G40" s="325" t="s">
        <v>58</v>
      </c>
      <c r="H40" s="325" t="s">
        <v>115</v>
      </c>
      <c r="I40" s="312" t="s">
        <v>59</v>
      </c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13"/>
      <c r="AH40" s="59"/>
      <c r="AI40" s="94"/>
      <c r="AJ40" s="172" t="s">
        <v>85</v>
      </c>
    </row>
    <row r="41" spans="2:36" ht="15">
      <c r="B41" s="315"/>
      <c r="C41" s="319"/>
      <c r="D41" s="320"/>
      <c r="E41" s="321"/>
      <c r="F41" s="326"/>
      <c r="G41" s="326"/>
      <c r="H41" s="326"/>
      <c r="I41" s="62" t="s">
        <v>60</v>
      </c>
      <c r="J41" s="312" t="s">
        <v>61</v>
      </c>
      <c r="K41" s="313"/>
      <c r="L41" s="312" t="s">
        <v>62</v>
      </c>
      <c r="M41" s="313"/>
      <c r="N41" s="312" t="s">
        <v>63</v>
      </c>
      <c r="O41" s="313"/>
      <c r="P41" s="312" t="s">
        <v>64</v>
      </c>
      <c r="Q41" s="313"/>
      <c r="R41" s="312" t="s">
        <v>65</v>
      </c>
      <c r="S41" s="313"/>
      <c r="T41" s="312" t="s">
        <v>66</v>
      </c>
      <c r="U41" s="313"/>
      <c r="V41" s="312" t="s">
        <v>67</v>
      </c>
      <c r="W41" s="313"/>
      <c r="X41" s="312" t="s">
        <v>68</v>
      </c>
      <c r="Y41" s="313"/>
      <c r="Z41" s="312" t="s">
        <v>69</v>
      </c>
      <c r="AA41" s="313"/>
      <c r="AB41" s="312" t="s">
        <v>70</v>
      </c>
      <c r="AC41" s="313"/>
      <c r="AD41" s="312" t="s">
        <v>71</v>
      </c>
      <c r="AE41" s="313"/>
      <c r="AF41" s="312" t="s">
        <v>72</v>
      </c>
      <c r="AG41" s="313"/>
      <c r="AH41" s="40"/>
      <c r="AI41" s="89"/>
      <c r="AJ41" s="171" t="s">
        <v>114</v>
      </c>
    </row>
    <row r="42" spans="2:36" ht="15" customHeight="1">
      <c r="B42" s="293">
        <v>1</v>
      </c>
      <c r="C42" s="296"/>
      <c r="D42" s="297"/>
      <c r="E42" s="298"/>
      <c r="F42" s="322"/>
      <c r="G42" s="308" t="s">
        <v>139</v>
      </c>
      <c r="H42" s="308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5" ht="15">
      <c r="B43" s="294"/>
      <c r="C43" s="299"/>
      <c r="D43" s="300"/>
      <c r="E43" s="301"/>
      <c r="F43" s="323"/>
      <c r="G43" s="309"/>
      <c r="H43" s="309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95"/>
      <c r="C44" s="302"/>
      <c r="D44" s="303"/>
      <c r="E44" s="304"/>
      <c r="F44" s="324"/>
      <c r="G44" s="310"/>
      <c r="H44" s="310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93">
        <v>2</v>
      </c>
      <c r="C45" s="296"/>
      <c r="D45" s="297"/>
      <c r="E45" s="298"/>
      <c r="F45" s="322"/>
      <c r="G45" s="308"/>
      <c r="H45" s="308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94"/>
      <c r="C46" s="299"/>
      <c r="D46" s="300"/>
      <c r="E46" s="301"/>
      <c r="F46" s="323"/>
      <c r="G46" s="309"/>
      <c r="H46" s="309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95"/>
      <c r="C47" s="302"/>
      <c r="D47" s="303"/>
      <c r="E47" s="304"/>
      <c r="F47" s="324"/>
      <c r="G47" s="310"/>
      <c r="H47" s="310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93">
        <v>3</v>
      </c>
      <c r="C48" s="296"/>
      <c r="D48" s="297"/>
      <c r="E48" s="298"/>
      <c r="F48" s="305"/>
      <c r="G48" s="308"/>
      <c r="H48" s="308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94"/>
      <c r="C49" s="299"/>
      <c r="D49" s="300"/>
      <c r="E49" s="301"/>
      <c r="F49" s="306"/>
      <c r="G49" s="309"/>
      <c r="H49" s="309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95"/>
      <c r="C50" s="302"/>
      <c r="D50" s="303"/>
      <c r="E50" s="304"/>
      <c r="F50" s="307"/>
      <c r="G50" s="310"/>
      <c r="H50" s="310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93">
        <v>4</v>
      </c>
      <c r="C51" s="296"/>
      <c r="D51" s="297"/>
      <c r="E51" s="298"/>
      <c r="F51" s="305"/>
      <c r="G51" s="308"/>
      <c r="H51" s="308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94"/>
      <c r="C52" s="299"/>
      <c r="D52" s="300"/>
      <c r="E52" s="301"/>
      <c r="F52" s="306"/>
      <c r="G52" s="309"/>
      <c r="H52" s="309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95"/>
      <c r="C53" s="302"/>
      <c r="D53" s="303"/>
      <c r="E53" s="304"/>
      <c r="F53" s="307"/>
      <c r="G53" s="310"/>
      <c r="H53" s="310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93">
        <v>5</v>
      </c>
      <c r="C54" s="296"/>
      <c r="D54" s="297"/>
      <c r="E54" s="298"/>
      <c r="F54" s="305"/>
      <c r="G54" s="308"/>
      <c r="H54" s="308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94"/>
      <c r="C55" s="299"/>
      <c r="D55" s="300"/>
      <c r="E55" s="301"/>
      <c r="F55" s="306"/>
      <c r="G55" s="309"/>
      <c r="H55" s="309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95"/>
      <c r="C56" s="302"/>
      <c r="D56" s="303"/>
      <c r="E56" s="304"/>
      <c r="F56" s="307"/>
      <c r="G56" s="310"/>
      <c r="H56" s="310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93">
        <v>6</v>
      </c>
      <c r="C57" s="296"/>
      <c r="D57" s="297"/>
      <c r="E57" s="298"/>
      <c r="F57" s="305"/>
      <c r="G57" s="308"/>
      <c r="H57" s="308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94"/>
      <c r="C58" s="299"/>
      <c r="D58" s="300"/>
      <c r="E58" s="301"/>
      <c r="F58" s="306"/>
      <c r="G58" s="309"/>
      <c r="H58" s="309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95"/>
      <c r="C59" s="302"/>
      <c r="D59" s="303"/>
      <c r="E59" s="304"/>
      <c r="F59" s="307"/>
      <c r="G59" s="310"/>
      <c r="H59" s="310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11" t="s">
        <v>75</v>
      </c>
      <c r="C62" s="262"/>
      <c r="D62" s="262"/>
      <c r="E62" s="262"/>
      <c r="F62" s="262"/>
      <c r="G62" s="262"/>
      <c r="H62" s="262"/>
      <c r="I62" s="261" t="s">
        <v>76</v>
      </c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2:35" ht="12.75">
      <c r="B63" s="264"/>
      <c r="C63" s="265"/>
      <c r="D63" s="265"/>
      <c r="E63" s="265"/>
      <c r="F63" s="265"/>
      <c r="G63" s="265"/>
      <c r="H63" s="265"/>
      <c r="I63" s="270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2"/>
    </row>
    <row r="64" spans="2:35" ht="12.75">
      <c r="B64" s="266"/>
      <c r="C64" s="267"/>
      <c r="D64" s="267"/>
      <c r="E64" s="267"/>
      <c r="F64" s="267"/>
      <c r="G64" s="267"/>
      <c r="H64" s="267"/>
      <c r="I64" s="273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5"/>
    </row>
    <row r="65" spans="1:36" ht="14.25">
      <c r="A65" s="73"/>
      <c r="B65" s="268"/>
      <c r="C65" s="269"/>
      <c r="D65" s="269"/>
      <c r="E65" s="269"/>
      <c r="F65" s="269"/>
      <c r="G65" s="269"/>
      <c r="H65" s="269"/>
      <c r="I65" s="276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8"/>
      <c r="AJ65" s="73"/>
    </row>
    <row r="66" spans="2:35" ht="12.75" customHeight="1">
      <c r="B66" s="279" t="s">
        <v>81</v>
      </c>
      <c r="C66" s="280"/>
      <c r="D66" s="283" t="s">
        <v>82</v>
      </c>
      <c r="E66" s="283"/>
      <c r="F66" s="283"/>
      <c r="G66" s="283"/>
      <c r="H66" s="284"/>
      <c r="I66" s="287" t="s">
        <v>83</v>
      </c>
      <c r="J66" s="288"/>
      <c r="K66" s="288"/>
      <c r="L66" s="288"/>
      <c r="M66" s="288"/>
      <c r="N66" s="288"/>
      <c r="O66" s="288"/>
      <c r="P66" s="288"/>
      <c r="Q66" s="288"/>
      <c r="R66" s="76"/>
      <c r="S66" s="288" t="s">
        <v>116</v>
      </c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91"/>
    </row>
    <row r="67" spans="2:35" ht="12.75" customHeight="1" thickBot="1">
      <c r="B67" s="281"/>
      <c r="C67" s="282"/>
      <c r="D67" s="285"/>
      <c r="E67" s="285"/>
      <c r="F67" s="285"/>
      <c r="G67" s="285"/>
      <c r="H67" s="286"/>
      <c r="I67" s="289"/>
      <c r="J67" s="290"/>
      <c r="K67" s="290"/>
      <c r="L67" s="290"/>
      <c r="M67" s="290"/>
      <c r="N67" s="290"/>
      <c r="O67" s="290"/>
      <c r="P67" s="290"/>
      <c r="Q67" s="290"/>
      <c r="R67" s="98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2"/>
    </row>
    <row r="69" spans="2:3" ht="14.25">
      <c r="B69" s="74"/>
      <c r="C69" s="74"/>
    </row>
  </sheetData>
  <sheetProtection/>
  <mergeCells count="131"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AA18" sqref="AA18:AC1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8.8515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1.5742187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9" t="s">
        <v>129</v>
      </c>
      <c r="C2" s="260"/>
      <c r="D2" s="260"/>
      <c r="E2" s="183">
        <v>2</v>
      </c>
      <c r="F2" s="203" t="s">
        <v>140</v>
      </c>
      <c r="G2" s="181" t="s">
        <v>136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44" t="s">
        <v>27</v>
      </c>
      <c r="D4" s="445"/>
      <c r="E4" s="446"/>
      <c r="F4" s="446"/>
      <c r="G4" s="446"/>
      <c r="H4" s="446"/>
      <c r="I4" s="446"/>
      <c r="J4" s="446"/>
      <c r="K4" s="446"/>
      <c r="L4" s="446"/>
      <c r="M4" s="447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2:36" ht="25.5" customHeight="1">
      <c r="B5" s="88"/>
      <c r="C5" s="423"/>
      <c r="D5" s="448"/>
      <c r="E5" s="449"/>
      <c r="F5" s="449"/>
      <c r="G5" s="449"/>
      <c r="H5" s="449"/>
      <c r="I5" s="449"/>
      <c r="J5" s="449"/>
      <c r="K5" s="449"/>
      <c r="L5" s="449"/>
      <c r="M5" s="450"/>
      <c r="N5" s="40"/>
      <c r="O5" s="40"/>
      <c r="P5" s="40"/>
      <c r="Q5" s="40"/>
      <c r="T5" s="451" t="s">
        <v>84</v>
      </c>
      <c r="U5" s="452"/>
      <c r="V5" s="452"/>
      <c r="W5" s="452"/>
      <c r="X5" s="452"/>
      <c r="Y5" s="453"/>
      <c r="Z5" s="457" t="s">
        <v>79</v>
      </c>
      <c r="AA5" s="458"/>
      <c r="AI5" s="89"/>
      <c r="AJ5" t="s">
        <v>80</v>
      </c>
    </row>
    <row r="6" spans="2:36" ht="20.25" customHeight="1">
      <c r="B6" s="88"/>
      <c r="C6" s="422" t="s">
        <v>29</v>
      </c>
      <c r="D6" s="424"/>
      <c r="E6" s="425"/>
      <c r="F6" s="425"/>
      <c r="G6" s="425"/>
      <c r="H6" s="425"/>
      <c r="I6" s="425"/>
      <c r="J6" s="425"/>
      <c r="K6" s="425"/>
      <c r="L6" s="425"/>
      <c r="M6" s="426"/>
      <c r="N6" s="40"/>
      <c r="O6" s="40"/>
      <c r="P6" s="40"/>
      <c r="Q6" s="40"/>
      <c r="T6" s="454"/>
      <c r="U6" s="455"/>
      <c r="V6" s="455"/>
      <c r="W6" s="455"/>
      <c r="X6" s="455"/>
      <c r="Y6" s="456"/>
      <c r="Z6" s="459"/>
      <c r="AA6" s="460"/>
      <c r="AI6" s="89"/>
      <c r="AJ6" t="s">
        <v>78</v>
      </c>
    </row>
    <row r="7" spans="2:36" ht="40.5" customHeight="1" thickBot="1">
      <c r="B7" s="88"/>
      <c r="C7" s="423"/>
      <c r="D7" s="427"/>
      <c r="E7" s="428"/>
      <c r="F7" s="428"/>
      <c r="G7" s="428"/>
      <c r="H7" s="428"/>
      <c r="I7" s="428"/>
      <c r="J7" s="428"/>
      <c r="K7" s="428"/>
      <c r="L7" s="428"/>
      <c r="M7" s="429"/>
      <c r="N7" s="40"/>
      <c r="O7" s="40"/>
      <c r="P7" s="40"/>
      <c r="Q7" s="40"/>
      <c r="T7" s="439" t="s">
        <v>30</v>
      </c>
      <c r="U7" s="440"/>
      <c r="V7" s="440"/>
      <c r="W7" s="440"/>
      <c r="X7" s="440"/>
      <c r="Y7" s="441"/>
      <c r="Z7" s="407" t="s">
        <v>79</v>
      </c>
      <c r="AA7" s="409"/>
      <c r="AI7" s="89"/>
      <c r="AJ7" t="s">
        <v>79</v>
      </c>
    </row>
    <row r="8" spans="2:35" ht="13.5" thickBot="1">
      <c r="B8" s="88"/>
      <c r="C8" s="430" t="s">
        <v>127</v>
      </c>
      <c r="D8" s="432"/>
      <c r="E8" s="433"/>
      <c r="F8" s="433"/>
      <c r="G8" s="433"/>
      <c r="H8" s="433"/>
      <c r="I8" s="433"/>
      <c r="J8" s="433"/>
      <c r="K8" s="433"/>
      <c r="L8" s="433"/>
      <c r="M8" s="434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31"/>
      <c r="D9" s="435"/>
      <c r="E9" s="436"/>
      <c r="F9" s="436"/>
      <c r="G9" s="436"/>
      <c r="H9" s="436"/>
      <c r="I9" s="436"/>
      <c r="J9" s="436"/>
      <c r="K9" s="436"/>
      <c r="L9" s="436"/>
      <c r="M9" s="437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2:35" ht="12.75">
      <c r="B10" s="88"/>
      <c r="C10" s="198" t="s">
        <v>32</v>
      </c>
      <c r="D10" s="199"/>
      <c r="E10" s="200"/>
      <c r="F10" s="202"/>
      <c r="G10" s="200"/>
      <c r="H10" s="200"/>
      <c r="I10" s="200"/>
      <c r="J10" s="200"/>
      <c r="K10" s="200"/>
      <c r="L10" s="200"/>
      <c r="M10" s="201"/>
      <c r="N10" s="40"/>
      <c r="O10" s="40"/>
      <c r="P10" s="40"/>
      <c r="Q10" s="40"/>
      <c r="R10" s="438" t="s">
        <v>77</v>
      </c>
      <c r="S10" s="405"/>
      <c r="T10" s="405"/>
      <c r="U10" s="366"/>
      <c r="V10" s="365" t="s">
        <v>77</v>
      </c>
      <c r="W10" s="405"/>
      <c r="X10" s="405"/>
      <c r="Y10" s="366"/>
      <c r="Z10" s="365" t="s">
        <v>73</v>
      </c>
      <c r="AA10" s="405"/>
      <c r="AB10" s="405"/>
      <c r="AC10" s="421"/>
      <c r="AD10" s="40"/>
      <c r="AE10" s="40"/>
      <c r="AF10" s="40"/>
      <c r="AG10" s="40"/>
      <c r="AH10" s="40"/>
      <c r="AI10" s="89"/>
    </row>
    <row r="11" spans="2:35" ht="15.75" thickBot="1">
      <c r="B11" s="90"/>
      <c r="C11" s="198" t="s">
        <v>33</v>
      </c>
      <c r="D11" s="410"/>
      <c r="E11" s="411"/>
      <c r="F11" s="411"/>
      <c r="G11" s="411"/>
      <c r="H11" s="411"/>
      <c r="I11" s="411"/>
      <c r="J11" s="411"/>
      <c r="K11" s="411"/>
      <c r="L11" s="411"/>
      <c r="M11" s="412"/>
      <c r="N11" s="40"/>
      <c r="O11" s="40"/>
      <c r="P11" s="40"/>
      <c r="Q11" s="40"/>
      <c r="R11" s="442">
        <v>0</v>
      </c>
      <c r="S11" s="407"/>
      <c r="T11" s="407"/>
      <c r="U11" s="408"/>
      <c r="V11" s="406">
        <v>0</v>
      </c>
      <c r="W11" s="407"/>
      <c r="X11" s="407"/>
      <c r="Y11" s="408"/>
      <c r="Z11" s="406">
        <v>0</v>
      </c>
      <c r="AA11" s="407"/>
      <c r="AB11" s="407"/>
      <c r="AC11" s="409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10"/>
      <c r="E12" s="411"/>
      <c r="F12" s="411"/>
      <c r="G12" s="411"/>
      <c r="H12" s="411"/>
      <c r="I12" s="411"/>
      <c r="J12" s="411"/>
      <c r="K12" s="411"/>
      <c r="L12" s="411"/>
      <c r="M12" s="412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10"/>
      <c r="E13" s="411"/>
      <c r="F13" s="411"/>
      <c r="G13" s="411"/>
      <c r="H13" s="411"/>
      <c r="I13" s="411"/>
      <c r="J13" s="411"/>
      <c r="K13" s="411"/>
      <c r="L13" s="411"/>
      <c r="M13" s="412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2:35" ht="15.75">
      <c r="B14" s="91"/>
      <c r="C14" s="402" t="s">
        <v>37</v>
      </c>
      <c r="D14" s="416"/>
      <c r="E14" s="417"/>
      <c r="F14" s="417"/>
      <c r="G14" s="417"/>
      <c r="H14" s="417"/>
      <c r="I14" s="417"/>
      <c r="J14" s="417"/>
      <c r="K14" s="417"/>
      <c r="L14" s="417"/>
      <c r="M14" s="418"/>
      <c r="N14" s="40"/>
      <c r="O14" s="40"/>
      <c r="P14" s="40"/>
      <c r="Q14" s="40"/>
      <c r="R14" s="45"/>
      <c r="S14" s="46"/>
      <c r="T14" s="47"/>
      <c r="U14" s="365" t="s">
        <v>73</v>
      </c>
      <c r="V14" s="405"/>
      <c r="W14" s="366"/>
      <c r="X14" s="365" t="s">
        <v>73</v>
      </c>
      <c r="Y14" s="405"/>
      <c r="Z14" s="366"/>
      <c r="AA14" s="365" t="s">
        <v>73</v>
      </c>
      <c r="AB14" s="405"/>
      <c r="AC14" s="421"/>
      <c r="AD14" s="40"/>
      <c r="AE14" s="40"/>
      <c r="AF14" s="40"/>
      <c r="AG14" s="40"/>
      <c r="AH14" s="40"/>
      <c r="AI14" s="89"/>
    </row>
    <row r="15" spans="2:35" ht="15.75">
      <c r="B15" s="91"/>
      <c r="C15" s="403"/>
      <c r="D15" s="419"/>
      <c r="E15" s="300"/>
      <c r="F15" s="300"/>
      <c r="G15" s="300"/>
      <c r="H15" s="300"/>
      <c r="I15" s="300"/>
      <c r="J15" s="300"/>
      <c r="K15" s="300"/>
      <c r="L15" s="300"/>
      <c r="M15" s="358"/>
      <c r="N15" s="40"/>
      <c r="O15" s="40"/>
      <c r="P15" s="40"/>
      <c r="Q15" s="40"/>
      <c r="R15" s="398" t="s">
        <v>38</v>
      </c>
      <c r="S15" s="399"/>
      <c r="T15" s="400"/>
      <c r="U15" s="391">
        <v>0</v>
      </c>
      <c r="V15" s="392"/>
      <c r="W15" s="393"/>
      <c r="X15" s="391"/>
      <c r="Y15" s="392"/>
      <c r="Z15" s="393"/>
      <c r="AA15" s="391"/>
      <c r="AB15" s="392"/>
      <c r="AC15" s="394"/>
      <c r="AD15" s="40"/>
      <c r="AE15" s="40"/>
      <c r="AF15" s="40"/>
      <c r="AG15" s="40"/>
      <c r="AH15" s="40"/>
      <c r="AI15" s="89"/>
    </row>
    <row r="16" spans="2:35" ht="16.5" thickBot="1">
      <c r="B16" s="91"/>
      <c r="C16" s="404"/>
      <c r="D16" s="420"/>
      <c r="E16" s="360"/>
      <c r="F16" s="360"/>
      <c r="G16" s="360"/>
      <c r="H16" s="360"/>
      <c r="I16" s="360"/>
      <c r="J16" s="360"/>
      <c r="K16" s="360"/>
      <c r="L16" s="360"/>
      <c r="M16" s="361"/>
      <c r="N16" s="40"/>
      <c r="O16" s="40"/>
      <c r="P16" s="40"/>
      <c r="Q16" s="40"/>
      <c r="R16" s="398" t="s">
        <v>39</v>
      </c>
      <c r="S16" s="399"/>
      <c r="T16" s="400"/>
      <c r="U16" s="391">
        <v>0</v>
      </c>
      <c r="V16" s="392"/>
      <c r="W16" s="393"/>
      <c r="X16" s="391"/>
      <c r="Y16" s="392"/>
      <c r="Z16" s="393"/>
      <c r="AA16" s="391"/>
      <c r="AB16" s="392"/>
      <c r="AC16" s="394"/>
      <c r="AD16" s="40"/>
      <c r="AE16" s="40"/>
      <c r="AF16" s="40"/>
      <c r="AG16" s="40"/>
      <c r="AH16" s="40"/>
      <c r="AI16" s="89"/>
    </row>
    <row r="17" spans="2:35" ht="21" thickBot="1">
      <c r="B17" s="91"/>
      <c r="C17" s="401"/>
      <c r="D17" s="401"/>
      <c r="E17" s="40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8" t="s">
        <v>40</v>
      </c>
      <c r="S17" s="399"/>
      <c r="T17" s="400"/>
      <c r="U17" s="391">
        <v>1</v>
      </c>
      <c r="V17" s="392"/>
      <c r="W17" s="393"/>
      <c r="X17" s="391"/>
      <c r="Y17" s="392"/>
      <c r="Z17" s="393"/>
      <c r="AA17" s="391"/>
      <c r="AB17" s="392"/>
      <c r="AC17" s="394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95" t="s">
        <v>41</v>
      </c>
      <c r="E18" s="396"/>
      <c r="F18" s="396"/>
      <c r="G18" s="396"/>
      <c r="H18" s="396"/>
      <c r="I18" s="397"/>
      <c r="J18" s="43"/>
      <c r="K18" s="43"/>
      <c r="L18" s="43"/>
      <c r="M18" s="43"/>
      <c r="N18" s="49"/>
      <c r="O18" s="49"/>
      <c r="P18" s="49"/>
      <c r="Q18" s="49"/>
      <c r="R18" s="398" t="s">
        <v>42</v>
      </c>
      <c r="S18" s="399"/>
      <c r="T18" s="400"/>
      <c r="U18" s="391">
        <v>0</v>
      </c>
      <c r="V18" s="392"/>
      <c r="W18" s="393"/>
      <c r="X18" s="391"/>
      <c r="Y18" s="392"/>
      <c r="Z18" s="393"/>
      <c r="AA18" s="391"/>
      <c r="AB18" s="392"/>
      <c r="AC18" s="394"/>
      <c r="AD18" s="36"/>
      <c r="AE18" s="36"/>
      <c r="AF18" s="40"/>
      <c r="AG18" s="40"/>
      <c r="AH18" s="40"/>
      <c r="AI18" s="89"/>
    </row>
    <row r="19" spans="1:35" ht="15.75">
      <c r="A19" s="40"/>
      <c r="B19" s="196"/>
      <c r="C19" s="197"/>
      <c r="D19" s="385" t="s">
        <v>43</v>
      </c>
      <c r="E19" s="386"/>
      <c r="F19" s="386"/>
      <c r="G19" s="386" t="s">
        <v>44</v>
      </c>
      <c r="H19" s="386"/>
      <c r="I19" s="387"/>
      <c r="J19" s="43"/>
      <c r="K19" s="43"/>
      <c r="L19" s="43"/>
      <c r="M19" s="43"/>
      <c r="N19" s="43"/>
      <c r="O19" s="43"/>
      <c r="P19" s="43"/>
      <c r="Q19" s="43"/>
      <c r="R19" s="388" t="s">
        <v>45</v>
      </c>
      <c r="S19" s="389"/>
      <c r="T19" s="390"/>
      <c r="U19" s="391">
        <v>1</v>
      </c>
      <c r="V19" s="392"/>
      <c r="W19" s="393"/>
      <c r="X19" s="391"/>
      <c r="Y19" s="392"/>
      <c r="Z19" s="393"/>
      <c r="AA19" s="391"/>
      <c r="AB19" s="392"/>
      <c r="AC19" s="394"/>
      <c r="AD19" s="40"/>
      <c r="AE19" s="40"/>
      <c r="AF19" s="40"/>
      <c r="AG19" s="40"/>
      <c r="AH19" s="37"/>
      <c r="AI19" s="93"/>
    </row>
    <row r="20" spans="2:35" ht="21" thickBot="1">
      <c r="B20" s="373"/>
      <c r="C20" s="374"/>
      <c r="D20" s="375">
        <v>43831</v>
      </c>
      <c r="E20" s="376"/>
      <c r="F20" s="376"/>
      <c r="G20" s="376">
        <v>44196</v>
      </c>
      <c r="H20" s="376"/>
      <c r="I20" s="379"/>
      <c r="J20" s="75" t="s">
        <v>131</v>
      </c>
      <c r="K20" s="75"/>
      <c r="L20" s="75"/>
      <c r="M20" s="75"/>
      <c r="N20" s="36"/>
      <c r="O20" s="36"/>
      <c r="P20" s="36"/>
      <c r="Q20" s="36"/>
      <c r="R20" s="381" t="s">
        <v>46</v>
      </c>
      <c r="S20" s="382"/>
      <c r="T20" s="383"/>
      <c r="U20" s="348">
        <f>SUM(U15:W19)</f>
        <v>2</v>
      </c>
      <c r="V20" s="349"/>
      <c r="W20" s="384"/>
      <c r="X20" s="348">
        <f>SUM(X15:Z19)</f>
        <v>0</v>
      </c>
      <c r="Y20" s="349"/>
      <c r="Z20" s="384"/>
      <c r="AA20" s="348">
        <f>SUM(AA15:AC19)</f>
        <v>0</v>
      </c>
      <c r="AB20" s="349"/>
      <c r="AC20" s="350"/>
      <c r="AD20" s="40"/>
      <c r="AE20" s="40"/>
      <c r="AF20" s="40"/>
      <c r="AG20" s="40"/>
      <c r="AH20" s="40"/>
      <c r="AI20" s="89"/>
    </row>
    <row r="21" spans="2:35" ht="21" thickBot="1">
      <c r="B21" s="196"/>
      <c r="C21" s="197"/>
      <c r="D21" s="377"/>
      <c r="E21" s="378"/>
      <c r="F21" s="378"/>
      <c r="G21" s="378"/>
      <c r="H21" s="378"/>
      <c r="I21" s="380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196"/>
      <c r="C22" s="197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196"/>
      <c r="C23" s="197"/>
      <c r="D23" s="351" t="s">
        <v>47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3"/>
      <c r="AD23" s="40"/>
      <c r="AE23" s="40"/>
      <c r="AF23" s="40"/>
      <c r="AG23" s="40"/>
      <c r="AH23" s="40"/>
      <c r="AI23" s="89"/>
    </row>
    <row r="24" spans="2:35" ht="15.75">
      <c r="B24" s="196"/>
      <c r="C24" s="197"/>
      <c r="D24" s="354" t="s">
        <v>136</v>
      </c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6"/>
      <c r="AD24" s="40"/>
      <c r="AE24" s="40"/>
      <c r="AF24" s="40"/>
      <c r="AG24" s="40"/>
      <c r="AH24" s="40"/>
      <c r="AI24" s="89"/>
    </row>
    <row r="25" spans="2:35" ht="15.75">
      <c r="B25" s="196"/>
      <c r="C25" s="197"/>
      <c r="D25" s="357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58"/>
      <c r="AD25" s="40"/>
      <c r="AE25" s="40"/>
      <c r="AF25" s="40"/>
      <c r="AG25" s="40"/>
      <c r="AH25" s="40"/>
      <c r="AI25" s="89"/>
    </row>
    <row r="26" spans="2:35" ht="15.75">
      <c r="B26" s="196"/>
      <c r="C26" s="197"/>
      <c r="D26" s="357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58"/>
      <c r="AD26" s="40"/>
      <c r="AE26" s="40"/>
      <c r="AF26" s="40"/>
      <c r="AG26" s="40"/>
      <c r="AH26" s="40"/>
      <c r="AI26" s="89"/>
    </row>
    <row r="27" spans="2:35" ht="15.75">
      <c r="B27" s="196"/>
      <c r="C27" s="197"/>
      <c r="D27" s="357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58"/>
      <c r="AD27" s="40"/>
      <c r="AE27" s="40"/>
      <c r="AF27" s="40"/>
      <c r="AG27" s="40"/>
      <c r="AH27" s="40"/>
      <c r="AI27" s="89"/>
    </row>
    <row r="28" spans="2:35" ht="16.5" thickBot="1">
      <c r="B28" s="196"/>
      <c r="C28" s="197"/>
      <c r="D28" s="35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40"/>
      <c r="AE28" s="40"/>
      <c r="AF28" s="40"/>
      <c r="AG28" s="40"/>
      <c r="AH28" s="40"/>
      <c r="AI28" s="89"/>
    </row>
    <row r="29" spans="2:35" ht="6.75" customHeight="1" thickBot="1">
      <c r="B29" s="196"/>
      <c r="C29" s="19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196"/>
      <c r="C30" s="197"/>
      <c r="D30" s="362" t="s">
        <v>48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4"/>
      <c r="AD30" s="40"/>
      <c r="AE30" s="40"/>
      <c r="AF30" s="40"/>
      <c r="AG30" s="40"/>
      <c r="AH30" s="40"/>
      <c r="AI30" s="89"/>
    </row>
    <row r="31" spans="2:35" ht="20.25" customHeight="1">
      <c r="B31" s="196"/>
      <c r="C31" s="197"/>
      <c r="D31" s="354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6"/>
      <c r="AD31" s="40"/>
      <c r="AE31" s="40"/>
      <c r="AF31" s="40"/>
      <c r="AG31" s="40"/>
      <c r="AH31" s="40"/>
      <c r="AI31" s="89"/>
    </row>
    <row r="32" spans="2:35" ht="20.25" customHeight="1">
      <c r="B32" s="196"/>
      <c r="C32" s="197"/>
      <c r="D32" s="357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58"/>
      <c r="AD32" s="40"/>
      <c r="AE32" s="40"/>
      <c r="AF32" s="40"/>
      <c r="AG32" s="40"/>
      <c r="AH32" s="40"/>
      <c r="AI32" s="89"/>
    </row>
    <row r="33" spans="2:35" ht="20.25" customHeight="1">
      <c r="B33" s="196"/>
      <c r="C33" s="197"/>
      <c r="D33" s="357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58"/>
      <c r="AD33" s="40"/>
      <c r="AE33" s="40"/>
      <c r="AF33" s="40"/>
      <c r="AG33" s="40"/>
      <c r="AH33" s="40"/>
      <c r="AI33" s="89"/>
    </row>
    <row r="34" spans="2:35" ht="20.25" customHeight="1">
      <c r="B34" s="196"/>
      <c r="C34" s="197"/>
      <c r="D34" s="357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58"/>
      <c r="AD34" s="40"/>
      <c r="AE34" s="40"/>
      <c r="AF34" s="40"/>
      <c r="AG34" s="40"/>
      <c r="AH34" s="40"/>
      <c r="AI34" s="89"/>
    </row>
    <row r="35" spans="2:35" ht="20.25" customHeight="1" thickBot="1">
      <c r="B35" s="196"/>
      <c r="C35" s="197"/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1"/>
      <c r="AD35" s="40"/>
      <c r="AE35" s="40"/>
      <c r="AF35" s="40"/>
      <c r="AG35" s="40"/>
      <c r="AH35" s="40"/>
      <c r="AI35" s="89"/>
    </row>
    <row r="36" spans="2:35" ht="37.5" customHeight="1">
      <c r="B36" s="196"/>
      <c r="C36" s="197"/>
      <c r="D36" s="87" t="s">
        <v>49</v>
      </c>
      <c r="E36" s="365" t="s">
        <v>50</v>
      </c>
      <c r="F36" s="366"/>
      <c r="G36" s="367" t="s">
        <v>51</v>
      </c>
      <c r="H36" s="368"/>
      <c r="I36" s="369"/>
      <c r="J36" s="367" t="s">
        <v>52</v>
      </c>
      <c r="K36" s="368"/>
      <c r="L36" s="368"/>
      <c r="M36" s="368"/>
      <c r="N36" s="368"/>
      <c r="O36" s="369"/>
      <c r="P36" s="367" t="s">
        <v>53</v>
      </c>
      <c r="Q36" s="368"/>
      <c r="R36" s="368"/>
      <c r="S36" s="368"/>
      <c r="T36" s="368"/>
      <c r="U36" s="369"/>
      <c r="V36" s="370" t="s">
        <v>54</v>
      </c>
      <c r="W36" s="371"/>
      <c r="X36" s="371"/>
      <c r="Y36" s="371"/>
      <c r="Z36" s="371"/>
      <c r="AA36" s="371"/>
      <c r="AB36" s="371"/>
      <c r="AC36" s="372"/>
      <c r="AD36" s="40"/>
      <c r="AE36" s="40"/>
      <c r="AF36" s="40"/>
      <c r="AG36" s="40"/>
      <c r="AH36" s="40"/>
      <c r="AI36" s="89"/>
    </row>
    <row r="37" spans="2:35" ht="20.25" customHeight="1">
      <c r="B37" s="196"/>
      <c r="C37" s="197"/>
      <c r="D37" s="328"/>
      <c r="E37" s="330"/>
      <c r="F37" s="331"/>
      <c r="G37" s="330"/>
      <c r="H37" s="334"/>
      <c r="I37" s="331"/>
      <c r="J37" s="330"/>
      <c r="K37" s="334"/>
      <c r="L37" s="334"/>
      <c r="M37" s="334"/>
      <c r="N37" s="334"/>
      <c r="O37" s="331"/>
      <c r="P37" s="336"/>
      <c r="Q37" s="337"/>
      <c r="R37" s="337"/>
      <c r="S37" s="337"/>
      <c r="T37" s="337"/>
      <c r="U37" s="338"/>
      <c r="V37" s="342"/>
      <c r="W37" s="343"/>
      <c r="X37" s="343"/>
      <c r="Y37" s="343"/>
      <c r="Z37" s="343"/>
      <c r="AA37" s="343"/>
      <c r="AB37" s="343"/>
      <c r="AC37" s="344"/>
      <c r="AD37" s="40"/>
      <c r="AE37" s="40"/>
      <c r="AF37" s="40"/>
      <c r="AG37" s="40"/>
      <c r="AH37" s="40"/>
      <c r="AI37" s="89"/>
    </row>
    <row r="38" spans="2:35" ht="20.25" customHeight="1" thickBot="1">
      <c r="B38" s="196"/>
      <c r="C38" s="197"/>
      <c r="D38" s="329"/>
      <c r="E38" s="332"/>
      <c r="F38" s="333"/>
      <c r="G38" s="332"/>
      <c r="H38" s="335"/>
      <c r="I38" s="333"/>
      <c r="J38" s="332"/>
      <c r="K38" s="335"/>
      <c r="L38" s="335"/>
      <c r="M38" s="335"/>
      <c r="N38" s="335"/>
      <c r="O38" s="333"/>
      <c r="P38" s="339"/>
      <c r="Q38" s="340"/>
      <c r="R38" s="340"/>
      <c r="S38" s="340"/>
      <c r="T38" s="340"/>
      <c r="U38" s="341"/>
      <c r="V38" s="345"/>
      <c r="W38" s="346"/>
      <c r="X38" s="346"/>
      <c r="Y38" s="346"/>
      <c r="Z38" s="346"/>
      <c r="AA38" s="346"/>
      <c r="AB38" s="346"/>
      <c r="AC38" s="347"/>
      <c r="AD38" s="40"/>
      <c r="AE38" s="40"/>
      <c r="AF38" s="40"/>
      <c r="AG38" s="40"/>
      <c r="AH38" s="40"/>
      <c r="AI38" s="89"/>
    </row>
    <row r="39" spans="2:36" ht="20.25">
      <c r="B39" s="196"/>
      <c r="C39" s="19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14" t="s">
        <v>55</v>
      </c>
      <c r="C40" s="316" t="s">
        <v>56</v>
      </c>
      <c r="D40" s="317"/>
      <c r="E40" s="318"/>
      <c r="F40" s="325" t="s">
        <v>57</v>
      </c>
      <c r="G40" s="325" t="s">
        <v>58</v>
      </c>
      <c r="H40" s="325" t="s">
        <v>115</v>
      </c>
      <c r="I40" s="312" t="s">
        <v>59</v>
      </c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13"/>
      <c r="AH40" s="59"/>
      <c r="AI40" s="94"/>
      <c r="AJ40" s="172" t="s">
        <v>85</v>
      </c>
    </row>
    <row r="41" spans="2:36" ht="15">
      <c r="B41" s="315"/>
      <c r="C41" s="319"/>
      <c r="D41" s="320"/>
      <c r="E41" s="321"/>
      <c r="F41" s="326"/>
      <c r="G41" s="326"/>
      <c r="H41" s="326"/>
      <c r="I41" s="62" t="s">
        <v>60</v>
      </c>
      <c r="J41" s="312" t="s">
        <v>61</v>
      </c>
      <c r="K41" s="313"/>
      <c r="L41" s="312" t="s">
        <v>62</v>
      </c>
      <c r="M41" s="313"/>
      <c r="N41" s="312" t="s">
        <v>63</v>
      </c>
      <c r="O41" s="313"/>
      <c r="P41" s="312" t="s">
        <v>64</v>
      </c>
      <c r="Q41" s="313"/>
      <c r="R41" s="312" t="s">
        <v>65</v>
      </c>
      <c r="S41" s="313"/>
      <c r="T41" s="312" t="s">
        <v>66</v>
      </c>
      <c r="U41" s="313"/>
      <c r="V41" s="312" t="s">
        <v>67</v>
      </c>
      <c r="W41" s="313"/>
      <c r="X41" s="312" t="s">
        <v>68</v>
      </c>
      <c r="Y41" s="313"/>
      <c r="Z41" s="312" t="s">
        <v>69</v>
      </c>
      <c r="AA41" s="313"/>
      <c r="AB41" s="312" t="s">
        <v>70</v>
      </c>
      <c r="AC41" s="313"/>
      <c r="AD41" s="312" t="s">
        <v>71</v>
      </c>
      <c r="AE41" s="313"/>
      <c r="AF41" s="312" t="s">
        <v>72</v>
      </c>
      <c r="AG41" s="313"/>
      <c r="AH41" s="40"/>
      <c r="AI41" s="89"/>
      <c r="AJ41" s="171" t="s">
        <v>114</v>
      </c>
    </row>
    <row r="42" spans="2:36" ht="15" customHeight="1">
      <c r="B42" s="293">
        <v>1</v>
      </c>
      <c r="C42" s="296"/>
      <c r="D42" s="297"/>
      <c r="E42" s="298"/>
      <c r="F42" s="322"/>
      <c r="G42" s="308" t="s">
        <v>139</v>
      </c>
      <c r="H42" s="308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5" ht="15">
      <c r="B43" s="294"/>
      <c r="C43" s="299"/>
      <c r="D43" s="300"/>
      <c r="E43" s="301"/>
      <c r="F43" s="323"/>
      <c r="G43" s="309"/>
      <c r="H43" s="309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95"/>
      <c r="C44" s="302"/>
      <c r="D44" s="303"/>
      <c r="E44" s="304"/>
      <c r="F44" s="324"/>
      <c r="G44" s="310"/>
      <c r="H44" s="310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93">
        <v>2</v>
      </c>
      <c r="C45" s="296"/>
      <c r="D45" s="297"/>
      <c r="E45" s="298"/>
      <c r="F45" s="322"/>
      <c r="G45" s="308"/>
      <c r="H45" s="308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94"/>
      <c r="C46" s="299"/>
      <c r="D46" s="300"/>
      <c r="E46" s="301"/>
      <c r="F46" s="323"/>
      <c r="G46" s="309"/>
      <c r="H46" s="309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95"/>
      <c r="C47" s="302"/>
      <c r="D47" s="303"/>
      <c r="E47" s="304"/>
      <c r="F47" s="324"/>
      <c r="G47" s="310"/>
      <c r="H47" s="310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93">
        <v>3</v>
      </c>
      <c r="C48" s="296"/>
      <c r="D48" s="297"/>
      <c r="E48" s="298"/>
      <c r="F48" s="305"/>
      <c r="G48" s="308"/>
      <c r="H48" s="308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94"/>
      <c r="C49" s="299"/>
      <c r="D49" s="300"/>
      <c r="E49" s="301"/>
      <c r="F49" s="306"/>
      <c r="G49" s="309"/>
      <c r="H49" s="309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95"/>
      <c r="C50" s="302"/>
      <c r="D50" s="303"/>
      <c r="E50" s="304"/>
      <c r="F50" s="307"/>
      <c r="G50" s="310"/>
      <c r="H50" s="310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93">
        <v>4</v>
      </c>
      <c r="C51" s="296"/>
      <c r="D51" s="297"/>
      <c r="E51" s="298"/>
      <c r="F51" s="305"/>
      <c r="G51" s="308"/>
      <c r="H51" s="308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94"/>
      <c r="C52" s="299"/>
      <c r="D52" s="300"/>
      <c r="E52" s="301"/>
      <c r="F52" s="306"/>
      <c r="G52" s="309"/>
      <c r="H52" s="309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95"/>
      <c r="C53" s="302"/>
      <c r="D53" s="303"/>
      <c r="E53" s="304"/>
      <c r="F53" s="307"/>
      <c r="G53" s="310"/>
      <c r="H53" s="310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93">
        <v>5</v>
      </c>
      <c r="C54" s="296"/>
      <c r="D54" s="297"/>
      <c r="E54" s="298"/>
      <c r="F54" s="305"/>
      <c r="G54" s="308"/>
      <c r="H54" s="308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94"/>
      <c r="C55" s="299"/>
      <c r="D55" s="300"/>
      <c r="E55" s="301"/>
      <c r="F55" s="306"/>
      <c r="G55" s="309"/>
      <c r="H55" s="309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95"/>
      <c r="C56" s="302"/>
      <c r="D56" s="303"/>
      <c r="E56" s="304"/>
      <c r="F56" s="307"/>
      <c r="G56" s="310"/>
      <c r="H56" s="310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93">
        <v>6</v>
      </c>
      <c r="C57" s="296"/>
      <c r="D57" s="297"/>
      <c r="E57" s="298"/>
      <c r="F57" s="305"/>
      <c r="G57" s="308"/>
      <c r="H57" s="308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94"/>
      <c r="C58" s="299"/>
      <c r="D58" s="300"/>
      <c r="E58" s="301"/>
      <c r="F58" s="306"/>
      <c r="G58" s="309"/>
      <c r="H58" s="309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95"/>
      <c r="C59" s="302"/>
      <c r="D59" s="303"/>
      <c r="E59" s="304"/>
      <c r="F59" s="307"/>
      <c r="G59" s="310"/>
      <c r="H59" s="310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11" t="s">
        <v>75</v>
      </c>
      <c r="C62" s="262"/>
      <c r="D62" s="262"/>
      <c r="E62" s="262"/>
      <c r="F62" s="262"/>
      <c r="G62" s="262"/>
      <c r="H62" s="262"/>
      <c r="I62" s="261" t="s">
        <v>76</v>
      </c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2:35" ht="12.75">
      <c r="B63" s="264"/>
      <c r="C63" s="265"/>
      <c r="D63" s="265"/>
      <c r="E63" s="265"/>
      <c r="F63" s="265"/>
      <c r="G63" s="265"/>
      <c r="H63" s="265"/>
      <c r="I63" s="270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2"/>
    </row>
    <row r="64" spans="2:35" ht="12.75">
      <c r="B64" s="266"/>
      <c r="C64" s="267"/>
      <c r="D64" s="267"/>
      <c r="E64" s="267"/>
      <c r="F64" s="267"/>
      <c r="G64" s="267"/>
      <c r="H64" s="267"/>
      <c r="I64" s="273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5"/>
    </row>
    <row r="65" spans="1:36" ht="14.25">
      <c r="A65" s="73"/>
      <c r="B65" s="268"/>
      <c r="C65" s="269"/>
      <c r="D65" s="269"/>
      <c r="E65" s="269"/>
      <c r="F65" s="269"/>
      <c r="G65" s="269"/>
      <c r="H65" s="269"/>
      <c r="I65" s="276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8"/>
      <c r="AJ65" s="73"/>
    </row>
    <row r="66" spans="2:35" ht="12.75" customHeight="1">
      <c r="B66" s="279" t="s">
        <v>81</v>
      </c>
      <c r="C66" s="280"/>
      <c r="D66" s="283" t="s">
        <v>82</v>
      </c>
      <c r="E66" s="283"/>
      <c r="F66" s="283"/>
      <c r="G66" s="283"/>
      <c r="H66" s="284"/>
      <c r="I66" s="287" t="s">
        <v>83</v>
      </c>
      <c r="J66" s="288"/>
      <c r="K66" s="288"/>
      <c r="L66" s="288"/>
      <c r="M66" s="288"/>
      <c r="N66" s="288"/>
      <c r="O66" s="288"/>
      <c r="P66" s="288"/>
      <c r="Q66" s="288"/>
      <c r="R66" s="76"/>
      <c r="S66" s="288" t="s">
        <v>116</v>
      </c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91"/>
    </row>
    <row r="67" spans="2:35" ht="12.75" customHeight="1" thickBot="1">
      <c r="B67" s="281"/>
      <c r="C67" s="282"/>
      <c r="D67" s="285"/>
      <c r="E67" s="285"/>
      <c r="F67" s="285"/>
      <c r="G67" s="285"/>
      <c r="H67" s="286"/>
      <c r="I67" s="289"/>
      <c r="J67" s="290"/>
      <c r="K67" s="290"/>
      <c r="L67" s="290"/>
      <c r="M67" s="290"/>
      <c r="N67" s="290"/>
      <c r="O67" s="290"/>
      <c r="P67" s="290"/>
      <c r="Q67" s="290"/>
      <c r="R67" s="98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2"/>
    </row>
    <row r="69" spans="2:3" ht="14.25">
      <c r="B69" s="74"/>
      <c r="C69" s="74"/>
    </row>
  </sheetData>
  <sheetProtection/>
  <mergeCells count="131">
    <mergeCell ref="B2:D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U14:W14"/>
    <mergeCell ref="X14:Z14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9" t="s">
        <v>129</v>
      </c>
      <c r="C2" s="260"/>
      <c r="D2" s="260"/>
      <c r="E2" s="183">
        <v>3</v>
      </c>
      <c r="F2" s="178" t="s">
        <v>140</v>
      </c>
      <c r="G2" s="181" t="s">
        <v>138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44" t="s">
        <v>27</v>
      </c>
      <c r="D4" s="445"/>
      <c r="E4" s="446"/>
      <c r="F4" s="446"/>
      <c r="G4" s="446"/>
      <c r="H4" s="446"/>
      <c r="I4" s="446"/>
      <c r="J4" s="446"/>
      <c r="K4" s="446"/>
      <c r="L4" s="446"/>
      <c r="M4" s="447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2:36" ht="25.5" customHeight="1">
      <c r="B5" s="88"/>
      <c r="C5" s="423"/>
      <c r="D5" s="448"/>
      <c r="E5" s="449"/>
      <c r="F5" s="449"/>
      <c r="G5" s="449"/>
      <c r="H5" s="449"/>
      <c r="I5" s="449"/>
      <c r="J5" s="449"/>
      <c r="K5" s="449"/>
      <c r="L5" s="449"/>
      <c r="M5" s="450"/>
      <c r="N5" s="40"/>
      <c r="O5" s="40"/>
      <c r="P5" s="40"/>
      <c r="Q5" s="40"/>
      <c r="T5" s="451" t="s">
        <v>84</v>
      </c>
      <c r="U5" s="463"/>
      <c r="V5" s="463"/>
      <c r="W5" s="463"/>
      <c r="X5" s="463"/>
      <c r="Y5" s="464"/>
      <c r="Z5" s="461" t="s">
        <v>79</v>
      </c>
      <c r="AA5" s="458"/>
      <c r="AI5" s="89"/>
      <c r="AJ5" t="s">
        <v>80</v>
      </c>
    </row>
    <row r="6" spans="2:36" ht="20.25" customHeight="1">
      <c r="B6" s="88"/>
      <c r="C6" s="422" t="s">
        <v>29</v>
      </c>
      <c r="D6" s="424"/>
      <c r="E6" s="425"/>
      <c r="F6" s="425"/>
      <c r="G6" s="425"/>
      <c r="H6" s="425"/>
      <c r="I6" s="425"/>
      <c r="J6" s="425"/>
      <c r="K6" s="425"/>
      <c r="L6" s="425"/>
      <c r="M6" s="426"/>
      <c r="N6" s="40"/>
      <c r="O6" s="40"/>
      <c r="P6" s="40"/>
      <c r="Q6" s="40"/>
      <c r="T6" s="465"/>
      <c r="U6" s="466"/>
      <c r="V6" s="466"/>
      <c r="W6" s="466"/>
      <c r="X6" s="466"/>
      <c r="Y6" s="467"/>
      <c r="Z6" s="462"/>
      <c r="AA6" s="460"/>
      <c r="AI6" s="89"/>
      <c r="AJ6" t="s">
        <v>78</v>
      </c>
    </row>
    <row r="7" spans="2:36" ht="40.5" customHeight="1" thickBot="1">
      <c r="B7" s="88"/>
      <c r="C7" s="423"/>
      <c r="D7" s="427"/>
      <c r="E7" s="428"/>
      <c r="F7" s="428"/>
      <c r="G7" s="428"/>
      <c r="H7" s="428"/>
      <c r="I7" s="428"/>
      <c r="J7" s="428"/>
      <c r="K7" s="428"/>
      <c r="L7" s="428"/>
      <c r="M7" s="429"/>
      <c r="N7" s="40"/>
      <c r="O7" s="40"/>
      <c r="P7" s="40"/>
      <c r="Q7" s="40"/>
      <c r="T7" s="439" t="s">
        <v>30</v>
      </c>
      <c r="U7" s="440"/>
      <c r="V7" s="440"/>
      <c r="W7" s="440"/>
      <c r="X7" s="440"/>
      <c r="Y7" s="441"/>
      <c r="Z7" s="406" t="s">
        <v>78</v>
      </c>
      <c r="AA7" s="409"/>
      <c r="AI7" s="89"/>
      <c r="AJ7" t="s">
        <v>79</v>
      </c>
    </row>
    <row r="8" spans="2:35" ht="13.5" thickBot="1">
      <c r="B8" s="88"/>
      <c r="C8" s="430" t="s">
        <v>127</v>
      </c>
      <c r="D8" s="432"/>
      <c r="E8" s="433"/>
      <c r="F8" s="433"/>
      <c r="G8" s="433"/>
      <c r="H8" s="433"/>
      <c r="I8" s="433"/>
      <c r="J8" s="433"/>
      <c r="K8" s="433"/>
      <c r="L8" s="433"/>
      <c r="M8" s="434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31"/>
      <c r="D9" s="435"/>
      <c r="E9" s="436"/>
      <c r="F9" s="436"/>
      <c r="G9" s="436"/>
      <c r="H9" s="436"/>
      <c r="I9" s="436"/>
      <c r="J9" s="436"/>
      <c r="K9" s="436"/>
      <c r="L9" s="436"/>
      <c r="M9" s="437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38" t="s">
        <v>77</v>
      </c>
      <c r="S10" s="405"/>
      <c r="T10" s="405"/>
      <c r="U10" s="366"/>
      <c r="V10" s="365" t="s">
        <v>77</v>
      </c>
      <c r="W10" s="405"/>
      <c r="X10" s="405"/>
      <c r="Y10" s="366"/>
      <c r="Z10" s="365" t="s">
        <v>73</v>
      </c>
      <c r="AA10" s="405"/>
      <c r="AB10" s="405"/>
      <c r="AC10" s="42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10"/>
      <c r="E11" s="411"/>
      <c r="F11" s="411"/>
      <c r="G11" s="411"/>
      <c r="H11" s="411"/>
      <c r="I11" s="411"/>
      <c r="J11" s="411"/>
      <c r="K11" s="411"/>
      <c r="L11" s="411"/>
      <c r="M11" s="412"/>
      <c r="N11" s="40"/>
      <c r="O11" s="40"/>
      <c r="P11" s="40"/>
      <c r="Q11" s="40"/>
      <c r="R11" s="442">
        <v>0</v>
      </c>
      <c r="S11" s="407"/>
      <c r="T11" s="407"/>
      <c r="U11" s="408"/>
      <c r="V11" s="406">
        <v>0</v>
      </c>
      <c r="W11" s="407"/>
      <c r="X11" s="407"/>
      <c r="Y11" s="408"/>
      <c r="Z11" s="406">
        <v>0</v>
      </c>
      <c r="AA11" s="407"/>
      <c r="AB11" s="407"/>
      <c r="AC11" s="409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10"/>
      <c r="E12" s="411"/>
      <c r="F12" s="411"/>
      <c r="G12" s="411"/>
      <c r="H12" s="411"/>
      <c r="I12" s="411"/>
      <c r="J12" s="411"/>
      <c r="K12" s="411"/>
      <c r="L12" s="411"/>
      <c r="M12" s="412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10"/>
      <c r="E13" s="411"/>
      <c r="F13" s="411"/>
      <c r="G13" s="411"/>
      <c r="H13" s="411"/>
      <c r="I13" s="411"/>
      <c r="J13" s="411"/>
      <c r="K13" s="411"/>
      <c r="L13" s="411"/>
      <c r="M13" s="412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2:35" ht="15.75">
      <c r="B14" s="91"/>
      <c r="C14" s="402" t="s">
        <v>37</v>
      </c>
      <c r="D14" s="416"/>
      <c r="E14" s="417"/>
      <c r="F14" s="417"/>
      <c r="G14" s="417"/>
      <c r="H14" s="417"/>
      <c r="I14" s="417"/>
      <c r="J14" s="417"/>
      <c r="K14" s="417"/>
      <c r="L14" s="417"/>
      <c r="M14" s="418"/>
      <c r="N14" s="40"/>
      <c r="O14" s="40"/>
      <c r="P14" s="40"/>
      <c r="Q14" s="40"/>
      <c r="R14" s="45"/>
      <c r="S14" s="46"/>
      <c r="T14" s="47"/>
      <c r="U14" s="365" t="s">
        <v>73</v>
      </c>
      <c r="V14" s="405"/>
      <c r="W14" s="366"/>
      <c r="X14" s="365" t="s">
        <v>73</v>
      </c>
      <c r="Y14" s="405"/>
      <c r="Z14" s="366"/>
      <c r="AA14" s="365" t="s">
        <v>73</v>
      </c>
      <c r="AB14" s="405"/>
      <c r="AC14" s="421"/>
      <c r="AD14" s="40"/>
      <c r="AE14" s="40"/>
      <c r="AF14" s="40"/>
      <c r="AG14" s="40"/>
      <c r="AH14" s="40"/>
      <c r="AI14" s="89"/>
    </row>
    <row r="15" spans="2:35" ht="15.75">
      <c r="B15" s="91"/>
      <c r="C15" s="403"/>
      <c r="D15" s="419"/>
      <c r="E15" s="300"/>
      <c r="F15" s="300"/>
      <c r="G15" s="300"/>
      <c r="H15" s="300"/>
      <c r="I15" s="300"/>
      <c r="J15" s="300"/>
      <c r="K15" s="300"/>
      <c r="L15" s="300"/>
      <c r="M15" s="358"/>
      <c r="N15" s="40"/>
      <c r="O15" s="40"/>
      <c r="P15" s="40"/>
      <c r="Q15" s="40"/>
      <c r="R15" s="398" t="s">
        <v>38</v>
      </c>
      <c r="S15" s="399"/>
      <c r="T15" s="400"/>
      <c r="U15" s="391">
        <v>0</v>
      </c>
      <c r="V15" s="392"/>
      <c r="W15" s="393"/>
      <c r="X15" s="391"/>
      <c r="Y15" s="392"/>
      <c r="Z15" s="393"/>
      <c r="AA15" s="391"/>
      <c r="AB15" s="392"/>
      <c r="AC15" s="394"/>
      <c r="AD15" s="40"/>
      <c r="AE15" s="40"/>
      <c r="AF15" s="40"/>
      <c r="AG15" s="40"/>
      <c r="AH15" s="40"/>
      <c r="AI15" s="89"/>
    </row>
    <row r="16" spans="2:35" ht="16.5" thickBot="1">
      <c r="B16" s="91"/>
      <c r="C16" s="404"/>
      <c r="D16" s="420"/>
      <c r="E16" s="360"/>
      <c r="F16" s="360"/>
      <c r="G16" s="360"/>
      <c r="H16" s="360"/>
      <c r="I16" s="360"/>
      <c r="J16" s="360"/>
      <c r="K16" s="360"/>
      <c r="L16" s="360"/>
      <c r="M16" s="361"/>
      <c r="N16" s="40"/>
      <c r="O16" s="40"/>
      <c r="P16" s="40"/>
      <c r="Q16" s="40"/>
      <c r="R16" s="398" t="s">
        <v>39</v>
      </c>
      <c r="S16" s="399"/>
      <c r="T16" s="400"/>
      <c r="U16" s="391">
        <v>0</v>
      </c>
      <c r="V16" s="392"/>
      <c r="W16" s="393"/>
      <c r="X16" s="391"/>
      <c r="Y16" s="392"/>
      <c r="Z16" s="393"/>
      <c r="AA16" s="391"/>
      <c r="AB16" s="392"/>
      <c r="AC16" s="394"/>
      <c r="AD16" s="40"/>
      <c r="AE16" s="40"/>
      <c r="AF16" s="40"/>
      <c r="AG16" s="40"/>
      <c r="AH16" s="40"/>
      <c r="AI16" s="89"/>
    </row>
    <row r="17" spans="2:35" ht="21" thickBot="1">
      <c r="B17" s="91"/>
      <c r="C17" s="401"/>
      <c r="D17" s="401"/>
      <c r="E17" s="40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8" t="s">
        <v>40</v>
      </c>
      <c r="S17" s="399"/>
      <c r="T17" s="400"/>
      <c r="U17" s="391">
        <v>1</v>
      </c>
      <c r="V17" s="392"/>
      <c r="W17" s="393"/>
      <c r="X17" s="391"/>
      <c r="Y17" s="392"/>
      <c r="Z17" s="393"/>
      <c r="AA17" s="391"/>
      <c r="AB17" s="392"/>
      <c r="AC17" s="394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95" t="s">
        <v>41</v>
      </c>
      <c r="E18" s="396"/>
      <c r="F18" s="396"/>
      <c r="G18" s="396"/>
      <c r="H18" s="396"/>
      <c r="I18" s="397"/>
      <c r="J18" s="43"/>
      <c r="K18" s="43"/>
      <c r="L18" s="43"/>
      <c r="M18" s="43"/>
      <c r="N18" s="49"/>
      <c r="O18" s="49"/>
      <c r="P18" s="49"/>
      <c r="Q18" s="49"/>
      <c r="R18" s="398" t="s">
        <v>42</v>
      </c>
      <c r="S18" s="399"/>
      <c r="T18" s="400"/>
      <c r="U18" s="391">
        <v>0</v>
      </c>
      <c r="V18" s="392"/>
      <c r="W18" s="393"/>
      <c r="X18" s="391"/>
      <c r="Y18" s="392"/>
      <c r="Z18" s="393"/>
      <c r="AA18" s="391"/>
      <c r="AB18" s="392"/>
      <c r="AC18" s="394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5" t="s">
        <v>43</v>
      </c>
      <c r="E19" s="386"/>
      <c r="F19" s="386"/>
      <c r="G19" s="386" t="s">
        <v>44</v>
      </c>
      <c r="H19" s="386"/>
      <c r="I19" s="387"/>
      <c r="J19" s="43"/>
      <c r="K19" s="43"/>
      <c r="L19" s="43"/>
      <c r="M19" s="43"/>
      <c r="N19" s="43"/>
      <c r="O19" s="43"/>
      <c r="P19" s="43"/>
      <c r="Q19" s="43"/>
      <c r="R19" s="388" t="s">
        <v>45</v>
      </c>
      <c r="S19" s="389"/>
      <c r="T19" s="390"/>
      <c r="U19" s="391">
        <v>1</v>
      </c>
      <c r="V19" s="392"/>
      <c r="W19" s="393"/>
      <c r="X19" s="391"/>
      <c r="Y19" s="392"/>
      <c r="Z19" s="393"/>
      <c r="AA19" s="391"/>
      <c r="AB19" s="392"/>
      <c r="AC19" s="394"/>
      <c r="AD19" s="40"/>
      <c r="AE19" s="40"/>
      <c r="AF19" s="40"/>
      <c r="AG19" s="40"/>
      <c r="AH19" s="37"/>
      <c r="AI19" s="93"/>
    </row>
    <row r="20" spans="2:35" ht="21" thickBot="1">
      <c r="B20" s="373"/>
      <c r="C20" s="374"/>
      <c r="D20" s="375">
        <v>43831</v>
      </c>
      <c r="E20" s="376"/>
      <c r="F20" s="376"/>
      <c r="G20" s="376">
        <v>43861</v>
      </c>
      <c r="H20" s="376"/>
      <c r="I20" s="379"/>
      <c r="J20" s="75"/>
      <c r="K20" s="75"/>
      <c r="L20" s="75"/>
      <c r="M20" s="75"/>
      <c r="N20" s="36"/>
      <c r="O20" s="36"/>
      <c r="P20" s="36"/>
      <c r="Q20" s="36"/>
      <c r="R20" s="381" t="s">
        <v>46</v>
      </c>
      <c r="S20" s="382"/>
      <c r="T20" s="383"/>
      <c r="U20" s="348">
        <f>SUM(U15:W19)</f>
        <v>2</v>
      </c>
      <c r="V20" s="349"/>
      <c r="W20" s="384"/>
      <c r="X20" s="348">
        <f>SUM(X15:Z19)</f>
        <v>0</v>
      </c>
      <c r="Y20" s="349"/>
      <c r="Z20" s="384"/>
      <c r="AA20" s="348">
        <f>SUM(AA15:AC19)</f>
        <v>0</v>
      </c>
      <c r="AB20" s="349"/>
      <c r="AC20" s="35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7"/>
      <c r="E21" s="378"/>
      <c r="F21" s="378"/>
      <c r="G21" s="378"/>
      <c r="H21" s="378"/>
      <c r="I21" s="380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1" t="s">
        <v>47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3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54" t="s">
        <v>138</v>
      </c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6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7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5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7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5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7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5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2" t="s">
        <v>48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4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54" t="s">
        <v>141</v>
      </c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6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7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5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7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5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7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5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65" t="s">
        <v>50</v>
      </c>
      <c r="F36" s="366"/>
      <c r="G36" s="367" t="s">
        <v>51</v>
      </c>
      <c r="H36" s="368"/>
      <c r="I36" s="369"/>
      <c r="J36" s="367" t="s">
        <v>52</v>
      </c>
      <c r="K36" s="368"/>
      <c r="L36" s="368"/>
      <c r="M36" s="368"/>
      <c r="N36" s="368"/>
      <c r="O36" s="369"/>
      <c r="P36" s="367" t="s">
        <v>53</v>
      </c>
      <c r="Q36" s="368"/>
      <c r="R36" s="368"/>
      <c r="S36" s="368"/>
      <c r="T36" s="368"/>
      <c r="U36" s="369"/>
      <c r="V36" s="370" t="s">
        <v>54</v>
      </c>
      <c r="W36" s="371"/>
      <c r="X36" s="371"/>
      <c r="Y36" s="371"/>
      <c r="Z36" s="371"/>
      <c r="AA36" s="371"/>
      <c r="AB36" s="371"/>
      <c r="AC36" s="372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8"/>
      <c r="E37" s="330"/>
      <c r="F37" s="331"/>
      <c r="G37" s="330"/>
      <c r="H37" s="334"/>
      <c r="I37" s="331"/>
      <c r="J37" s="330"/>
      <c r="K37" s="334"/>
      <c r="L37" s="334"/>
      <c r="M37" s="334"/>
      <c r="N37" s="334"/>
      <c r="O37" s="331"/>
      <c r="P37" s="336"/>
      <c r="Q37" s="337"/>
      <c r="R37" s="337"/>
      <c r="S37" s="337"/>
      <c r="T37" s="337"/>
      <c r="U37" s="338"/>
      <c r="V37" s="342"/>
      <c r="W37" s="343"/>
      <c r="X37" s="343"/>
      <c r="Y37" s="343"/>
      <c r="Z37" s="343"/>
      <c r="AA37" s="343"/>
      <c r="AB37" s="343"/>
      <c r="AC37" s="344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9"/>
      <c r="E38" s="332"/>
      <c r="F38" s="333"/>
      <c r="G38" s="332"/>
      <c r="H38" s="335"/>
      <c r="I38" s="333"/>
      <c r="J38" s="332"/>
      <c r="K38" s="335"/>
      <c r="L38" s="335"/>
      <c r="M38" s="335"/>
      <c r="N38" s="335"/>
      <c r="O38" s="333"/>
      <c r="P38" s="339"/>
      <c r="Q38" s="340"/>
      <c r="R38" s="340"/>
      <c r="S38" s="340"/>
      <c r="T38" s="340"/>
      <c r="U38" s="341"/>
      <c r="V38" s="345"/>
      <c r="W38" s="346"/>
      <c r="X38" s="346"/>
      <c r="Y38" s="346"/>
      <c r="Z38" s="346"/>
      <c r="AA38" s="346"/>
      <c r="AB38" s="346"/>
      <c r="AC38" s="347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14" t="s">
        <v>55</v>
      </c>
      <c r="C40" s="316" t="s">
        <v>56</v>
      </c>
      <c r="D40" s="317"/>
      <c r="E40" s="318"/>
      <c r="F40" s="325" t="s">
        <v>57</v>
      </c>
      <c r="G40" s="325" t="s">
        <v>58</v>
      </c>
      <c r="H40" s="325" t="s">
        <v>115</v>
      </c>
      <c r="I40" s="312" t="s">
        <v>59</v>
      </c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13"/>
      <c r="AH40" s="59"/>
      <c r="AI40" s="94"/>
      <c r="AJ40" s="73" t="s">
        <v>85</v>
      </c>
    </row>
    <row r="41" spans="2:36" ht="15">
      <c r="B41" s="315"/>
      <c r="C41" s="319"/>
      <c r="D41" s="320"/>
      <c r="E41" s="321"/>
      <c r="F41" s="326"/>
      <c r="G41" s="326"/>
      <c r="H41" s="326"/>
      <c r="I41" s="62" t="s">
        <v>60</v>
      </c>
      <c r="J41" s="312" t="s">
        <v>61</v>
      </c>
      <c r="K41" s="313"/>
      <c r="L41" s="312" t="s">
        <v>62</v>
      </c>
      <c r="M41" s="313"/>
      <c r="N41" s="312" t="s">
        <v>63</v>
      </c>
      <c r="O41" s="313"/>
      <c r="P41" s="312" t="s">
        <v>64</v>
      </c>
      <c r="Q41" s="313"/>
      <c r="R41" s="312" t="s">
        <v>65</v>
      </c>
      <c r="S41" s="313"/>
      <c r="T41" s="312" t="s">
        <v>66</v>
      </c>
      <c r="U41" s="313"/>
      <c r="V41" s="312" t="s">
        <v>67</v>
      </c>
      <c r="W41" s="313"/>
      <c r="X41" s="312" t="s">
        <v>68</v>
      </c>
      <c r="Y41" s="313"/>
      <c r="Z41" s="312" t="s">
        <v>69</v>
      </c>
      <c r="AA41" s="313"/>
      <c r="AB41" s="312" t="s">
        <v>70</v>
      </c>
      <c r="AC41" s="313"/>
      <c r="AD41" s="312" t="s">
        <v>71</v>
      </c>
      <c r="AE41" s="313"/>
      <c r="AF41" s="312" t="s">
        <v>72</v>
      </c>
      <c r="AG41" s="313"/>
      <c r="AH41" s="40"/>
      <c r="AI41" s="89"/>
      <c r="AJ41" t="s">
        <v>114</v>
      </c>
    </row>
    <row r="42" spans="2:36" ht="15" customHeight="1">
      <c r="B42" s="293">
        <v>1</v>
      </c>
      <c r="C42" s="296"/>
      <c r="D42" s="297"/>
      <c r="E42" s="298"/>
      <c r="F42" s="322"/>
      <c r="G42" s="308" t="s">
        <v>139</v>
      </c>
      <c r="H42" s="308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294"/>
      <c r="C43" s="299"/>
      <c r="D43" s="300"/>
      <c r="E43" s="301"/>
      <c r="F43" s="323"/>
      <c r="G43" s="309"/>
      <c r="H43" s="309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95"/>
      <c r="C44" s="302"/>
      <c r="D44" s="303"/>
      <c r="E44" s="304"/>
      <c r="F44" s="324"/>
      <c r="G44" s="310"/>
      <c r="H44" s="310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93">
        <v>2</v>
      </c>
      <c r="C45" s="296"/>
      <c r="D45" s="297"/>
      <c r="E45" s="298"/>
      <c r="F45" s="322"/>
      <c r="G45" s="308"/>
      <c r="H45" s="308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94"/>
      <c r="C46" s="299"/>
      <c r="D46" s="300"/>
      <c r="E46" s="301"/>
      <c r="F46" s="323"/>
      <c r="G46" s="309"/>
      <c r="H46" s="309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95"/>
      <c r="C47" s="302"/>
      <c r="D47" s="303"/>
      <c r="E47" s="304"/>
      <c r="F47" s="324"/>
      <c r="G47" s="310"/>
      <c r="H47" s="310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93">
        <v>3</v>
      </c>
      <c r="C48" s="296"/>
      <c r="D48" s="297"/>
      <c r="E48" s="298"/>
      <c r="F48" s="305"/>
      <c r="G48" s="308"/>
      <c r="H48" s="308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94"/>
      <c r="C49" s="299"/>
      <c r="D49" s="300"/>
      <c r="E49" s="301"/>
      <c r="F49" s="306"/>
      <c r="G49" s="309"/>
      <c r="H49" s="309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95"/>
      <c r="C50" s="302"/>
      <c r="D50" s="303"/>
      <c r="E50" s="304"/>
      <c r="F50" s="307"/>
      <c r="G50" s="310"/>
      <c r="H50" s="310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93">
        <v>4</v>
      </c>
      <c r="C51" s="296"/>
      <c r="D51" s="297"/>
      <c r="E51" s="298"/>
      <c r="F51" s="305"/>
      <c r="G51" s="308"/>
      <c r="H51" s="308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94"/>
      <c r="C52" s="299"/>
      <c r="D52" s="300"/>
      <c r="E52" s="301"/>
      <c r="F52" s="306"/>
      <c r="G52" s="309"/>
      <c r="H52" s="309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95"/>
      <c r="C53" s="302"/>
      <c r="D53" s="303"/>
      <c r="E53" s="304"/>
      <c r="F53" s="307"/>
      <c r="G53" s="310"/>
      <c r="H53" s="310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93">
        <v>5</v>
      </c>
      <c r="C54" s="296"/>
      <c r="D54" s="297"/>
      <c r="E54" s="298"/>
      <c r="F54" s="305"/>
      <c r="G54" s="308"/>
      <c r="H54" s="308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94"/>
      <c r="C55" s="299"/>
      <c r="D55" s="300"/>
      <c r="E55" s="301"/>
      <c r="F55" s="306"/>
      <c r="G55" s="309"/>
      <c r="H55" s="309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95"/>
      <c r="C56" s="302"/>
      <c r="D56" s="303"/>
      <c r="E56" s="304"/>
      <c r="F56" s="307"/>
      <c r="G56" s="310"/>
      <c r="H56" s="310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93">
        <v>6</v>
      </c>
      <c r="C57" s="296"/>
      <c r="D57" s="297"/>
      <c r="E57" s="298"/>
      <c r="F57" s="305"/>
      <c r="G57" s="308"/>
      <c r="H57" s="308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94"/>
      <c r="C58" s="299"/>
      <c r="D58" s="300"/>
      <c r="E58" s="301"/>
      <c r="F58" s="306"/>
      <c r="G58" s="309"/>
      <c r="H58" s="309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95"/>
      <c r="C59" s="302"/>
      <c r="D59" s="303"/>
      <c r="E59" s="304"/>
      <c r="F59" s="307"/>
      <c r="G59" s="310"/>
      <c r="H59" s="310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11" t="s">
        <v>75</v>
      </c>
      <c r="C62" s="262"/>
      <c r="D62" s="262"/>
      <c r="E62" s="262"/>
      <c r="F62" s="262"/>
      <c r="G62" s="262"/>
      <c r="H62" s="262"/>
      <c r="I62" s="261" t="s">
        <v>76</v>
      </c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2:35" ht="12.75">
      <c r="B63" s="264"/>
      <c r="C63" s="265"/>
      <c r="D63" s="265"/>
      <c r="E63" s="265"/>
      <c r="F63" s="265"/>
      <c r="G63" s="265"/>
      <c r="H63" s="265"/>
      <c r="I63" s="270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2"/>
    </row>
    <row r="64" spans="2:35" ht="12.75">
      <c r="B64" s="266"/>
      <c r="C64" s="267"/>
      <c r="D64" s="267"/>
      <c r="E64" s="267"/>
      <c r="F64" s="267"/>
      <c r="G64" s="267"/>
      <c r="H64" s="267"/>
      <c r="I64" s="273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5"/>
    </row>
    <row r="65" spans="1:36" ht="14.25">
      <c r="A65" s="73"/>
      <c r="B65" s="268"/>
      <c r="C65" s="269"/>
      <c r="D65" s="269"/>
      <c r="E65" s="269"/>
      <c r="F65" s="269"/>
      <c r="G65" s="269"/>
      <c r="H65" s="269"/>
      <c r="I65" s="276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8"/>
      <c r="AJ65" s="73"/>
    </row>
    <row r="66" spans="2:35" ht="12.75" customHeight="1">
      <c r="B66" s="279" t="s">
        <v>81</v>
      </c>
      <c r="C66" s="280"/>
      <c r="D66" s="283" t="s">
        <v>82</v>
      </c>
      <c r="E66" s="283"/>
      <c r="F66" s="283"/>
      <c r="G66" s="283"/>
      <c r="H66" s="284"/>
      <c r="I66" s="287" t="s">
        <v>83</v>
      </c>
      <c r="J66" s="288"/>
      <c r="K66" s="288"/>
      <c r="L66" s="288"/>
      <c r="M66" s="288"/>
      <c r="N66" s="288"/>
      <c r="O66" s="288"/>
      <c r="P66" s="288"/>
      <c r="Q66" s="288"/>
      <c r="R66" s="76"/>
      <c r="S66" s="469" t="s">
        <v>116</v>
      </c>
      <c r="T66" s="469"/>
      <c r="U66" s="469"/>
      <c r="V66" s="469"/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70"/>
    </row>
    <row r="67" spans="2:35" ht="12.75" customHeight="1" thickBot="1">
      <c r="B67" s="281"/>
      <c r="C67" s="282"/>
      <c r="D67" s="285"/>
      <c r="E67" s="285"/>
      <c r="F67" s="285"/>
      <c r="G67" s="285"/>
      <c r="H67" s="286"/>
      <c r="I67" s="289"/>
      <c r="J67" s="290"/>
      <c r="K67" s="290"/>
      <c r="L67" s="290"/>
      <c r="M67" s="290"/>
      <c r="N67" s="290"/>
      <c r="O67" s="290"/>
      <c r="P67" s="290"/>
      <c r="Q67" s="290"/>
      <c r="R67" s="98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2"/>
    </row>
    <row r="69" spans="2:3" ht="14.25">
      <c r="B69" s="74"/>
      <c r="C69" s="74"/>
    </row>
  </sheetData>
  <sheetProtection/>
  <mergeCells count="131">
    <mergeCell ref="D6:M7"/>
    <mergeCell ref="U14:W14"/>
    <mergeCell ref="X14:Z14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  <mergeCell ref="T7:Y7"/>
    <mergeCell ref="Z7:AA7"/>
    <mergeCell ref="B2:D2"/>
    <mergeCell ref="Z5:AA6"/>
    <mergeCell ref="T5:Y6"/>
    <mergeCell ref="T4:AA4"/>
    <mergeCell ref="D3:M3"/>
    <mergeCell ref="C4:C5"/>
    <mergeCell ref="D4:M5"/>
    <mergeCell ref="C6:C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40">
      <selection activeCell="AJ5" sqref="AJ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8.57421875" style="0" customWidth="1"/>
    <col min="36" max="36" width="9.8515625" style="0" customWidth="1"/>
    <col min="37" max="37" width="1.57421875" style="0" customWidth="1"/>
  </cols>
  <sheetData>
    <row r="1" ht="13.5" thickBot="1"/>
    <row r="2" spans="1:36" ht="21" thickBot="1">
      <c r="A2" s="37"/>
      <c r="B2" s="259" t="s">
        <v>129</v>
      </c>
      <c r="C2" s="260"/>
      <c r="D2" s="260"/>
      <c r="E2" s="183">
        <v>4</v>
      </c>
      <c r="F2" s="178" t="s">
        <v>128</v>
      </c>
      <c r="G2" s="181" t="s">
        <v>137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44" t="s">
        <v>27</v>
      </c>
      <c r="D4" s="445"/>
      <c r="E4" s="446"/>
      <c r="F4" s="446"/>
      <c r="G4" s="446"/>
      <c r="H4" s="446"/>
      <c r="I4" s="446"/>
      <c r="J4" s="446"/>
      <c r="K4" s="446"/>
      <c r="L4" s="446"/>
      <c r="M4" s="447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2:35" ht="25.5" customHeight="1">
      <c r="B5" s="88"/>
      <c r="C5" s="423"/>
      <c r="D5" s="448"/>
      <c r="E5" s="449"/>
      <c r="F5" s="449"/>
      <c r="G5" s="449"/>
      <c r="H5" s="449"/>
      <c r="I5" s="449"/>
      <c r="J5" s="449"/>
      <c r="K5" s="449"/>
      <c r="L5" s="449"/>
      <c r="M5" s="450"/>
      <c r="N5" s="40"/>
      <c r="O5" s="40"/>
      <c r="P5" s="40"/>
      <c r="Q5" s="40"/>
      <c r="T5" s="451" t="s">
        <v>84</v>
      </c>
      <c r="U5" s="452"/>
      <c r="V5" s="452"/>
      <c r="W5" s="452"/>
      <c r="X5" s="452"/>
      <c r="Y5" s="453"/>
      <c r="Z5" s="457" t="s">
        <v>79</v>
      </c>
      <c r="AA5" s="458"/>
      <c r="AI5" s="89"/>
    </row>
    <row r="6" spans="2:35" ht="20.25" customHeight="1">
      <c r="B6" s="88"/>
      <c r="C6" s="422" t="s">
        <v>29</v>
      </c>
      <c r="D6" s="424"/>
      <c r="E6" s="425"/>
      <c r="F6" s="425"/>
      <c r="G6" s="425"/>
      <c r="H6" s="425"/>
      <c r="I6" s="425"/>
      <c r="J6" s="425"/>
      <c r="K6" s="425"/>
      <c r="L6" s="425"/>
      <c r="M6" s="426"/>
      <c r="N6" s="40"/>
      <c r="O6" s="40"/>
      <c r="P6" s="40"/>
      <c r="Q6" s="40"/>
      <c r="T6" s="454"/>
      <c r="U6" s="455"/>
      <c r="V6" s="455"/>
      <c r="W6" s="455"/>
      <c r="X6" s="455"/>
      <c r="Y6" s="456"/>
      <c r="Z6" s="459"/>
      <c r="AA6" s="460"/>
      <c r="AI6" s="89"/>
    </row>
    <row r="7" spans="2:35" ht="40.5" customHeight="1" thickBot="1">
      <c r="B7" s="88"/>
      <c r="C7" s="423"/>
      <c r="D7" s="427"/>
      <c r="E7" s="428"/>
      <c r="F7" s="428"/>
      <c r="G7" s="428"/>
      <c r="H7" s="428"/>
      <c r="I7" s="428"/>
      <c r="J7" s="428"/>
      <c r="K7" s="428"/>
      <c r="L7" s="428"/>
      <c r="M7" s="429"/>
      <c r="N7" s="40"/>
      <c r="O7" s="40"/>
      <c r="P7" s="40"/>
      <c r="Q7" s="40"/>
      <c r="T7" s="439" t="s">
        <v>30</v>
      </c>
      <c r="U7" s="440"/>
      <c r="V7" s="440"/>
      <c r="W7" s="440"/>
      <c r="X7" s="440"/>
      <c r="Y7" s="441"/>
      <c r="Z7" s="407" t="s">
        <v>79</v>
      </c>
      <c r="AA7" s="409"/>
      <c r="AI7" s="89"/>
    </row>
    <row r="8" spans="2:35" ht="13.5" thickBot="1">
      <c r="B8" s="88"/>
      <c r="C8" s="430" t="s">
        <v>127</v>
      </c>
      <c r="D8" s="432"/>
      <c r="E8" s="433"/>
      <c r="F8" s="433"/>
      <c r="G8" s="433"/>
      <c r="H8" s="433"/>
      <c r="I8" s="433"/>
      <c r="J8" s="433"/>
      <c r="K8" s="433"/>
      <c r="L8" s="433"/>
      <c r="M8" s="434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31"/>
      <c r="D9" s="435"/>
      <c r="E9" s="436"/>
      <c r="F9" s="436"/>
      <c r="G9" s="436"/>
      <c r="H9" s="436"/>
      <c r="I9" s="436"/>
      <c r="J9" s="436"/>
      <c r="K9" s="436"/>
      <c r="L9" s="436"/>
      <c r="M9" s="437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38" t="s">
        <v>77</v>
      </c>
      <c r="S10" s="405"/>
      <c r="T10" s="405"/>
      <c r="U10" s="366"/>
      <c r="V10" s="365" t="s">
        <v>77</v>
      </c>
      <c r="W10" s="405"/>
      <c r="X10" s="405"/>
      <c r="Y10" s="366"/>
      <c r="Z10" s="365" t="s">
        <v>73</v>
      </c>
      <c r="AA10" s="405"/>
      <c r="AB10" s="405"/>
      <c r="AC10" s="42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10"/>
      <c r="E11" s="411"/>
      <c r="F11" s="411"/>
      <c r="G11" s="411"/>
      <c r="H11" s="411"/>
      <c r="I11" s="411"/>
      <c r="J11" s="411"/>
      <c r="K11" s="411"/>
      <c r="L11" s="411"/>
      <c r="M11" s="412"/>
      <c r="N11" s="40"/>
      <c r="O11" s="40"/>
      <c r="P11" s="40"/>
      <c r="Q11" s="40"/>
      <c r="R11" s="442">
        <v>0</v>
      </c>
      <c r="S11" s="407"/>
      <c r="T11" s="407"/>
      <c r="U11" s="408"/>
      <c r="V11" s="406">
        <v>0</v>
      </c>
      <c r="W11" s="407"/>
      <c r="X11" s="407"/>
      <c r="Y11" s="408"/>
      <c r="Z11" s="406">
        <v>0</v>
      </c>
      <c r="AA11" s="407"/>
      <c r="AB11" s="407"/>
      <c r="AC11" s="409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10"/>
      <c r="E12" s="411"/>
      <c r="F12" s="411"/>
      <c r="G12" s="411"/>
      <c r="H12" s="411"/>
      <c r="I12" s="411"/>
      <c r="J12" s="411"/>
      <c r="K12" s="411"/>
      <c r="L12" s="411"/>
      <c r="M12" s="412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10"/>
      <c r="E13" s="411"/>
      <c r="F13" s="411"/>
      <c r="G13" s="411"/>
      <c r="H13" s="411"/>
      <c r="I13" s="411"/>
      <c r="J13" s="411"/>
      <c r="K13" s="411"/>
      <c r="L13" s="411"/>
      <c r="M13" s="412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2:35" ht="15.75">
      <c r="B14" s="91"/>
      <c r="C14" s="402" t="s">
        <v>37</v>
      </c>
      <c r="D14" s="416"/>
      <c r="E14" s="417"/>
      <c r="F14" s="417"/>
      <c r="G14" s="417"/>
      <c r="H14" s="417"/>
      <c r="I14" s="417"/>
      <c r="J14" s="417"/>
      <c r="K14" s="417"/>
      <c r="L14" s="417"/>
      <c r="M14" s="418"/>
      <c r="N14" s="40"/>
      <c r="O14" s="40"/>
      <c r="P14" s="40"/>
      <c r="Q14" s="40"/>
      <c r="R14" s="45"/>
      <c r="S14" s="46"/>
      <c r="T14" s="47"/>
      <c r="U14" s="365" t="s">
        <v>73</v>
      </c>
      <c r="V14" s="405"/>
      <c r="W14" s="366"/>
      <c r="X14" s="365" t="s">
        <v>73</v>
      </c>
      <c r="Y14" s="405"/>
      <c r="Z14" s="366"/>
      <c r="AA14" s="365" t="s">
        <v>73</v>
      </c>
      <c r="AB14" s="405"/>
      <c r="AC14" s="421"/>
      <c r="AD14" s="40"/>
      <c r="AE14" s="40"/>
      <c r="AF14" s="40"/>
      <c r="AG14" s="40"/>
      <c r="AH14" s="40"/>
      <c r="AI14" s="89"/>
    </row>
    <row r="15" spans="2:35" ht="15.75">
      <c r="B15" s="91"/>
      <c r="C15" s="403"/>
      <c r="D15" s="419"/>
      <c r="E15" s="300"/>
      <c r="F15" s="300"/>
      <c r="G15" s="300"/>
      <c r="H15" s="300"/>
      <c r="I15" s="300"/>
      <c r="J15" s="300"/>
      <c r="K15" s="300"/>
      <c r="L15" s="300"/>
      <c r="M15" s="358"/>
      <c r="N15" s="40"/>
      <c r="O15" s="40"/>
      <c r="P15" s="40"/>
      <c r="Q15" s="40"/>
      <c r="R15" s="398" t="s">
        <v>38</v>
      </c>
      <c r="S15" s="399"/>
      <c r="T15" s="400"/>
      <c r="U15" s="391">
        <v>0</v>
      </c>
      <c r="V15" s="392"/>
      <c r="W15" s="393"/>
      <c r="X15" s="391"/>
      <c r="Y15" s="392"/>
      <c r="Z15" s="393"/>
      <c r="AA15" s="391"/>
      <c r="AB15" s="392"/>
      <c r="AC15" s="394"/>
      <c r="AD15" s="40"/>
      <c r="AE15" s="40"/>
      <c r="AF15" s="40"/>
      <c r="AG15" s="40"/>
      <c r="AH15" s="40"/>
      <c r="AI15" s="89"/>
    </row>
    <row r="16" spans="2:35" ht="16.5" thickBot="1">
      <c r="B16" s="91"/>
      <c r="C16" s="404"/>
      <c r="D16" s="420"/>
      <c r="E16" s="360"/>
      <c r="F16" s="360"/>
      <c r="G16" s="360"/>
      <c r="H16" s="360"/>
      <c r="I16" s="360"/>
      <c r="J16" s="360"/>
      <c r="K16" s="360"/>
      <c r="L16" s="360"/>
      <c r="M16" s="361"/>
      <c r="N16" s="40"/>
      <c r="O16" s="40"/>
      <c r="P16" s="40"/>
      <c r="Q16" s="40"/>
      <c r="R16" s="398" t="s">
        <v>39</v>
      </c>
      <c r="S16" s="399"/>
      <c r="T16" s="400"/>
      <c r="U16" s="391">
        <v>0</v>
      </c>
      <c r="V16" s="392"/>
      <c r="W16" s="393"/>
      <c r="X16" s="391"/>
      <c r="Y16" s="392"/>
      <c r="Z16" s="393"/>
      <c r="AA16" s="391"/>
      <c r="AB16" s="392"/>
      <c r="AC16" s="394"/>
      <c r="AD16" s="40"/>
      <c r="AE16" s="40"/>
      <c r="AF16" s="40"/>
      <c r="AG16" s="40"/>
      <c r="AH16" s="40"/>
      <c r="AI16" s="89"/>
    </row>
    <row r="17" spans="2:35" ht="21" thickBot="1">
      <c r="B17" s="91"/>
      <c r="C17" s="401"/>
      <c r="D17" s="401"/>
      <c r="E17" s="40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8" t="s">
        <v>40</v>
      </c>
      <c r="S17" s="399"/>
      <c r="T17" s="400"/>
      <c r="U17" s="391">
        <v>1</v>
      </c>
      <c r="V17" s="392"/>
      <c r="W17" s="393"/>
      <c r="X17" s="391"/>
      <c r="Y17" s="392"/>
      <c r="Z17" s="393"/>
      <c r="AA17" s="391"/>
      <c r="AB17" s="392"/>
      <c r="AC17" s="394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95" t="s">
        <v>41</v>
      </c>
      <c r="E18" s="396"/>
      <c r="F18" s="396"/>
      <c r="G18" s="396"/>
      <c r="H18" s="396"/>
      <c r="I18" s="397"/>
      <c r="J18" s="43"/>
      <c r="K18" s="43"/>
      <c r="L18" s="43"/>
      <c r="M18" s="43"/>
      <c r="N18" s="49"/>
      <c r="O18" s="49"/>
      <c r="P18" s="49"/>
      <c r="Q18" s="49"/>
      <c r="R18" s="398" t="s">
        <v>42</v>
      </c>
      <c r="S18" s="399"/>
      <c r="T18" s="400"/>
      <c r="U18" s="391">
        <v>0</v>
      </c>
      <c r="V18" s="392"/>
      <c r="W18" s="393"/>
      <c r="X18" s="391"/>
      <c r="Y18" s="392"/>
      <c r="Z18" s="393"/>
      <c r="AA18" s="391"/>
      <c r="AB18" s="392"/>
      <c r="AC18" s="394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5" t="s">
        <v>43</v>
      </c>
      <c r="E19" s="386"/>
      <c r="F19" s="386"/>
      <c r="G19" s="386" t="s">
        <v>44</v>
      </c>
      <c r="H19" s="386"/>
      <c r="I19" s="387"/>
      <c r="J19" s="43"/>
      <c r="K19" s="43"/>
      <c r="L19" s="43"/>
      <c r="M19" s="43"/>
      <c r="N19" s="43"/>
      <c r="O19" s="43"/>
      <c r="P19" s="43"/>
      <c r="Q19" s="43"/>
      <c r="R19" s="388" t="s">
        <v>45</v>
      </c>
      <c r="S19" s="389"/>
      <c r="T19" s="390"/>
      <c r="U19" s="391">
        <v>1</v>
      </c>
      <c r="V19" s="392"/>
      <c r="W19" s="393"/>
      <c r="X19" s="391"/>
      <c r="Y19" s="392"/>
      <c r="Z19" s="393"/>
      <c r="AA19" s="391"/>
      <c r="AB19" s="392"/>
      <c r="AC19" s="394"/>
      <c r="AD19" s="40"/>
      <c r="AE19" s="40"/>
      <c r="AF19" s="40"/>
      <c r="AG19" s="40"/>
      <c r="AH19" s="37"/>
      <c r="AI19" s="93"/>
    </row>
    <row r="20" spans="2:35" ht="21" thickBot="1">
      <c r="B20" s="373"/>
      <c r="C20" s="374"/>
      <c r="D20" s="375">
        <v>43110</v>
      </c>
      <c r="E20" s="376"/>
      <c r="F20" s="376"/>
      <c r="G20" s="376">
        <v>43403</v>
      </c>
      <c r="H20" s="376"/>
      <c r="I20" s="379"/>
      <c r="J20" s="75"/>
      <c r="K20" s="75"/>
      <c r="L20" s="75"/>
      <c r="M20" s="75"/>
      <c r="N20" s="36"/>
      <c r="O20" s="36"/>
      <c r="P20" s="36"/>
      <c r="Q20" s="36"/>
      <c r="R20" s="381" t="s">
        <v>46</v>
      </c>
      <c r="S20" s="382"/>
      <c r="T20" s="383"/>
      <c r="U20" s="348">
        <f>SUM(U15:W19)</f>
        <v>2</v>
      </c>
      <c r="V20" s="349"/>
      <c r="W20" s="384"/>
      <c r="X20" s="348">
        <f>SUM(X15:Z19)</f>
        <v>0</v>
      </c>
      <c r="Y20" s="349"/>
      <c r="Z20" s="384"/>
      <c r="AA20" s="348">
        <f>SUM(AA15:AC19)</f>
        <v>0</v>
      </c>
      <c r="AB20" s="349"/>
      <c r="AC20" s="35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7"/>
      <c r="E21" s="378"/>
      <c r="F21" s="378"/>
      <c r="G21" s="378"/>
      <c r="H21" s="378"/>
      <c r="I21" s="380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1" t="s">
        <v>47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3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54" t="s">
        <v>137</v>
      </c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6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7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5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7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5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7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5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2" t="s">
        <v>48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4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54" t="s">
        <v>142</v>
      </c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6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7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5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7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5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7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5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65" t="s">
        <v>50</v>
      </c>
      <c r="F36" s="366"/>
      <c r="G36" s="367" t="s">
        <v>51</v>
      </c>
      <c r="H36" s="368"/>
      <c r="I36" s="369"/>
      <c r="J36" s="367" t="s">
        <v>52</v>
      </c>
      <c r="K36" s="368"/>
      <c r="L36" s="368"/>
      <c r="M36" s="368"/>
      <c r="N36" s="368"/>
      <c r="O36" s="369"/>
      <c r="P36" s="367" t="s">
        <v>53</v>
      </c>
      <c r="Q36" s="368"/>
      <c r="R36" s="368"/>
      <c r="S36" s="368"/>
      <c r="T36" s="368"/>
      <c r="U36" s="369"/>
      <c r="V36" s="370" t="s">
        <v>54</v>
      </c>
      <c r="W36" s="371"/>
      <c r="X36" s="371"/>
      <c r="Y36" s="371"/>
      <c r="Z36" s="371"/>
      <c r="AA36" s="371"/>
      <c r="AB36" s="371"/>
      <c r="AC36" s="372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8"/>
      <c r="E37" s="330"/>
      <c r="F37" s="331"/>
      <c r="G37" s="330"/>
      <c r="H37" s="334"/>
      <c r="I37" s="331"/>
      <c r="J37" s="330"/>
      <c r="K37" s="334"/>
      <c r="L37" s="334"/>
      <c r="M37" s="334"/>
      <c r="N37" s="334"/>
      <c r="O37" s="331"/>
      <c r="P37" s="336"/>
      <c r="Q37" s="337"/>
      <c r="R37" s="337"/>
      <c r="S37" s="337"/>
      <c r="T37" s="337"/>
      <c r="U37" s="338"/>
      <c r="V37" s="342"/>
      <c r="W37" s="343"/>
      <c r="X37" s="343"/>
      <c r="Y37" s="343"/>
      <c r="Z37" s="343"/>
      <c r="AA37" s="343"/>
      <c r="AB37" s="343"/>
      <c r="AC37" s="344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9"/>
      <c r="E38" s="332"/>
      <c r="F38" s="333"/>
      <c r="G38" s="332"/>
      <c r="H38" s="335"/>
      <c r="I38" s="333"/>
      <c r="J38" s="332"/>
      <c r="K38" s="335"/>
      <c r="L38" s="335"/>
      <c r="M38" s="335"/>
      <c r="N38" s="335"/>
      <c r="O38" s="333"/>
      <c r="P38" s="339"/>
      <c r="Q38" s="340"/>
      <c r="R38" s="340"/>
      <c r="S38" s="340"/>
      <c r="T38" s="340"/>
      <c r="U38" s="341"/>
      <c r="V38" s="345"/>
      <c r="W38" s="346"/>
      <c r="X38" s="346"/>
      <c r="Y38" s="346"/>
      <c r="Z38" s="346"/>
      <c r="AA38" s="346"/>
      <c r="AB38" s="346"/>
      <c r="AC38" s="347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14" t="s">
        <v>55</v>
      </c>
      <c r="C40" s="316" t="s">
        <v>56</v>
      </c>
      <c r="D40" s="317"/>
      <c r="E40" s="318"/>
      <c r="F40" s="325" t="s">
        <v>57</v>
      </c>
      <c r="G40" s="325" t="s">
        <v>58</v>
      </c>
      <c r="H40" s="325" t="s">
        <v>115</v>
      </c>
      <c r="I40" s="312" t="s">
        <v>59</v>
      </c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13"/>
      <c r="AH40" s="59"/>
      <c r="AI40" s="94"/>
      <c r="AJ40" s="73" t="s">
        <v>85</v>
      </c>
    </row>
    <row r="41" spans="2:36" ht="15">
      <c r="B41" s="315"/>
      <c r="C41" s="319"/>
      <c r="D41" s="320"/>
      <c r="E41" s="321"/>
      <c r="F41" s="326"/>
      <c r="G41" s="326"/>
      <c r="H41" s="326"/>
      <c r="I41" s="62" t="s">
        <v>60</v>
      </c>
      <c r="J41" s="312" t="s">
        <v>61</v>
      </c>
      <c r="K41" s="313"/>
      <c r="L41" s="312" t="s">
        <v>62</v>
      </c>
      <c r="M41" s="313"/>
      <c r="N41" s="312" t="s">
        <v>63</v>
      </c>
      <c r="O41" s="313"/>
      <c r="P41" s="312" t="s">
        <v>64</v>
      </c>
      <c r="Q41" s="313"/>
      <c r="R41" s="312" t="s">
        <v>65</v>
      </c>
      <c r="S41" s="313"/>
      <c r="T41" s="312" t="s">
        <v>66</v>
      </c>
      <c r="U41" s="313"/>
      <c r="V41" s="312" t="s">
        <v>67</v>
      </c>
      <c r="W41" s="313"/>
      <c r="X41" s="312" t="s">
        <v>68</v>
      </c>
      <c r="Y41" s="313"/>
      <c r="Z41" s="312" t="s">
        <v>69</v>
      </c>
      <c r="AA41" s="313"/>
      <c r="AB41" s="312" t="s">
        <v>70</v>
      </c>
      <c r="AC41" s="313"/>
      <c r="AD41" s="312" t="s">
        <v>71</v>
      </c>
      <c r="AE41" s="313"/>
      <c r="AF41" s="312" t="s">
        <v>72</v>
      </c>
      <c r="AG41" s="313"/>
      <c r="AH41" s="40"/>
      <c r="AI41" s="89"/>
      <c r="AJ41" t="s">
        <v>114</v>
      </c>
    </row>
    <row r="42" spans="2:36" ht="15" customHeight="1">
      <c r="B42" s="293">
        <v>1</v>
      </c>
      <c r="C42" s="296"/>
      <c r="D42" s="297"/>
      <c r="E42" s="298"/>
      <c r="F42" s="322"/>
      <c r="G42" s="308" t="s">
        <v>139</v>
      </c>
      <c r="H42" s="308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294"/>
      <c r="C43" s="299"/>
      <c r="D43" s="300"/>
      <c r="E43" s="301"/>
      <c r="F43" s="323"/>
      <c r="G43" s="309"/>
      <c r="H43" s="309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95"/>
      <c r="C44" s="302"/>
      <c r="D44" s="303"/>
      <c r="E44" s="304"/>
      <c r="F44" s="324"/>
      <c r="G44" s="310"/>
      <c r="H44" s="310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93">
        <v>2</v>
      </c>
      <c r="C45" s="296"/>
      <c r="D45" s="297"/>
      <c r="E45" s="298"/>
      <c r="F45" s="322"/>
      <c r="G45" s="308"/>
      <c r="H45" s="308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94"/>
      <c r="C46" s="299"/>
      <c r="D46" s="300"/>
      <c r="E46" s="301"/>
      <c r="F46" s="323"/>
      <c r="G46" s="309"/>
      <c r="H46" s="309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95"/>
      <c r="C47" s="302"/>
      <c r="D47" s="303"/>
      <c r="E47" s="304"/>
      <c r="F47" s="324"/>
      <c r="G47" s="310"/>
      <c r="H47" s="310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93">
        <v>3</v>
      </c>
      <c r="C48" s="296"/>
      <c r="D48" s="297"/>
      <c r="E48" s="298"/>
      <c r="F48" s="305"/>
      <c r="G48" s="308"/>
      <c r="H48" s="308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94"/>
      <c r="C49" s="299"/>
      <c r="D49" s="300"/>
      <c r="E49" s="301"/>
      <c r="F49" s="306"/>
      <c r="G49" s="309"/>
      <c r="H49" s="309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95"/>
      <c r="C50" s="302"/>
      <c r="D50" s="303"/>
      <c r="E50" s="304"/>
      <c r="F50" s="307"/>
      <c r="G50" s="310"/>
      <c r="H50" s="310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93">
        <v>4</v>
      </c>
      <c r="C51" s="296"/>
      <c r="D51" s="297"/>
      <c r="E51" s="298"/>
      <c r="F51" s="305"/>
      <c r="G51" s="308"/>
      <c r="H51" s="308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94"/>
      <c r="C52" s="299"/>
      <c r="D52" s="300"/>
      <c r="E52" s="301"/>
      <c r="F52" s="306"/>
      <c r="G52" s="309"/>
      <c r="H52" s="309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95"/>
      <c r="C53" s="302"/>
      <c r="D53" s="303"/>
      <c r="E53" s="304"/>
      <c r="F53" s="307"/>
      <c r="G53" s="310"/>
      <c r="H53" s="310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93">
        <v>5</v>
      </c>
      <c r="C54" s="296"/>
      <c r="D54" s="297"/>
      <c r="E54" s="298"/>
      <c r="F54" s="305"/>
      <c r="G54" s="308"/>
      <c r="H54" s="308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94"/>
      <c r="C55" s="299"/>
      <c r="D55" s="300"/>
      <c r="E55" s="301"/>
      <c r="F55" s="306"/>
      <c r="G55" s="309"/>
      <c r="H55" s="309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95"/>
      <c r="C56" s="302"/>
      <c r="D56" s="303"/>
      <c r="E56" s="304"/>
      <c r="F56" s="307"/>
      <c r="G56" s="310"/>
      <c r="H56" s="310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93">
        <v>6</v>
      </c>
      <c r="C57" s="296"/>
      <c r="D57" s="297"/>
      <c r="E57" s="298"/>
      <c r="F57" s="305"/>
      <c r="G57" s="308"/>
      <c r="H57" s="308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94"/>
      <c r="C58" s="299"/>
      <c r="D58" s="300"/>
      <c r="E58" s="301"/>
      <c r="F58" s="306"/>
      <c r="G58" s="309"/>
      <c r="H58" s="309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95"/>
      <c r="C59" s="302"/>
      <c r="D59" s="303"/>
      <c r="E59" s="304"/>
      <c r="F59" s="307"/>
      <c r="G59" s="310"/>
      <c r="H59" s="310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11" t="s">
        <v>75</v>
      </c>
      <c r="C62" s="262"/>
      <c r="D62" s="262"/>
      <c r="E62" s="262"/>
      <c r="F62" s="262"/>
      <c r="G62" s="262"/>
      <c r="H62" s="262"/>
      <c r="I62" s="261" t="s">
        <v>76</v>
      </c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2:35" ht="12.75">
      <c r="B63" s="264"/>
      <c r="C63" s="265"/>
      <c r="D63" s="265"/>
      <c r="E63" s="265"/>
      <c r="F63" s="265"/>
      <c r="G63" s="265"/>
      <c r="H63" s="265"/>
      <c r="I63" s="270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2"/>
    </row>
    <row r="64" spans="2:35" ht="12.75">
      <c r="B64" s="266"/>
      <c r="C64" s="267"/>
      <c r="D64" s="267"/>
      <c r="E64" s="267"/>
      <c r="F64" s="267"/>
      <c r="G64" s="267"/>
      <c r="H64" s="267"/>
      <c r="I64" s="273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5"/>
    </row>
    <row r="65" spans="1:36" ht="14.25">
      <c r="A65" s="73"/>
      <c r="B65" s="268"/>
      <c r="C65" s="269"/>
      <c r="D65" s="269"/>
      <c r="E65" s="269"/>
      <c r="F65" s="269"/>
      <c r="G65" s="269"/>
      <c r="H65" s="269"/>
      <c r="I65" s="276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8"/>
      <c r="AJ65" s="73"/>
    </row>
    <row r="66" spans="2:35" ht="12.75" customHeight="1">
      <c r="B66" s="279" t="s">
        <v>81</v>
      </c>
      <c r="C66" s="280"/>
      <c r="D66" s="283" t="s">
        <v>82</v>
      </c>
      <c r="E66" s="283"/>
      <c r="F66" s="283"/>
      <c r="G66" s="283"/>
      <c r="H66" s="284"/>
      <c r="I66" s="287" t="s">
        <v>83</v>
      </c>
      <c r="J66" s="288"/>
      <c r="K66" s="288"/>
      <c r="L66" s="288"/>
      <c r="M66" s="288"/>
      <c r="N66" s="288"/>
      <c r="O66" s="288"/>
      <c r="P66" s="288"/>
      <c r="Q66" s="288"/>
      <c r="R66" s="76"/>
      <c r="S66" s="469" t="s">
        <v>116</v>
      </c>
      <c r="T66" s="469"/>
      <c r="U66" s="469"/>
      <c r="V66" s="469"/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70"/>
    </row>
    <row r="67" spans="2:35" ht="12.75" customHeight="1" thickBot="1">
      <c r="B67" s="281"/>
      <c r="C67" s="282"/>
      <c r="D67" s="285"/>
      <c r="E67" s="285"/>
      <c r="F67" s="285"/>
      <c r="G67" s="285"/>
      <c r="H67" s="286"/>
      <c r="I67" s="289"/>
      <c r="J67" s="290"/>
      <c r="K67" s="290"/>
      <c r="L67" s="290"/>
      <c r="M67" s="290"/>
      <c r="N67" s="290"/>
      <c r="O67" s="290"/>
      <c r="P67" s="290"/>
      <c r="Q67" s="290"/>
      <c r="R67" s="98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2"/>
    </row>
    <row r="69" spans="2:3" ht="14.25">
      <c r="B69" s="74"/>
      <c r="C69" s="74"/>
    </row>
  </sheetData>
  <sheetProtection/>
  <mergeCells count="131"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55">
      <selection activeCell="AL20" sqref="AL20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9" t="s">
        <v>129</v>
      </c>
      <c r="C2" s="260"/>
      <c r="D2" s="260"/>
      <c r="E2" s="183"/>
      <c r="F2" s="178" t="s">
        <v>128</v>
      </c>
      <c r="G2" s="181" t="str">
        <f>'scheda apo '!E13</f>
        <v>Gestione degli atti degli Organi Collegiali mediante procedura informatizzata.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44" t="s">
        <v>27</v>
      </c>
      <c r="D4" s="445"/>
      <c r="E4" s="446"/>
      <c r="F4" s="446"/>
      <c r="G4" s="446"/>
      <c r="H4" s="446"/>
      <c r="I4" s="446"/>
      <c r="J4" s="446"/>
      <c r="K4" s="446"/>
      <c r="L4" s="446"/>
      <c r="M4" s="447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2:36" ht="25.5" customHeight="1">
      <c r="B5" s="88"/>
      <c r="C5" s="423"/>
      <c r="D5" s="448"/>
      <c r="E5" s="449"/>
      <c r="F5" s="449"/>
      <c r="G5" s="449"/>
      <c r="H5" s="449"/>
      <c r="I5" s="449"/>
      <c r="J5" s="449"/>
      <c r="K5" s="449"/>
      <c r="L5" s="449"/>
      <c r="M5" s="450"/>
      <c r="N5" s="40"/>
      <c r="O5" s="40"/>
      <c r="P5" s="40"/>
      <c r="Q5" s="40"/>
      <c r="T5" s="451" t="s">
        <v>84</v>
      </c>
      <c r="U5" s="452"/>
      <c r="V5" s="452"/>
      <c r="W5" s="452"/>
      <c r="X5" s="452"/>
      <c r="Y5" s="453"/>
      <c r="Z5" s="457" t="s">
        <v>80</v>
      </c>
      <c r="AA5" s="458"/>
      <c r="AI5" s="89"/>
      <c r="AJ5" t="s">
        <v>80</v>
      </c>
    </row>
    <row r="6" spans="2:36" ht="20.25" customHeight="1">
      <c r="B6" s="88"/>
      <c r="C6" s="422" t="s">
        <v>29</v>
      </c>
      <c r="D6" s="424"/>
      <c r="E6" s="425"/>
      <c r="F6" s="425"/>
      <c r="G6" s="425"/>
      <c r="H6" s="425"/>
      <c r="I6" s="425"/>
      <c r="J6" s="425"/>
      <c r="K6" s="425"/>
      <c r="L6" s="425"/>
      <c r="M6" s="426"/>
      <c r="N6" s="40"/>
      <c r="O6" s="40"/>
      <c r="P6" s="40"/>
      <c r="Q6" s="40"/>
      <c r="T6" s="454"/>
      <c r="U6" s="455"/>
      <c r="V6" s="455"/>
      <c r="W6" s="455"/>
      <c r="X6" s="455"/>
      <c r="Y6" s="456"/>
      <c r="Z6" s="459"/>
      <c r="AA6" s="460"/>
      <c r="AI6" s="89"/>
      <c r="AJ6" t="s">
        <v>78</v>
      </c>
    </row>
    <row r="7" spans="2:36" ht="40.5" customHeight="1" thickBot="1">
      <c r="B7" s="88"/>
      <c r="C7" s="423"/>
      <c r="D7" s="427"/>
      <c r="E7" s="428"/>
      <c r="F7" s="428"/>
      <c r="G7" s="428"/>
      <c r="H7" s="428"/>
      <c r="I7" s="428"/>
      <c r="J7" s="428"/>
      <c r="K7" s="428"/>
      <c r="L7" s="428"/>
      <c r="M7" s="429"/>
      <c r="N7" s="40"/>
      <c r="O7" s="40"/>
      <c r="P7" s="40"/>
      <c r="Q7" s="40"/>
      <c r="T7" s="439" t="s">
        <v>30</v>
      </c>
      <c r="U7" s="440"/>
      <c r="V7" s="440"/>
      <c r="W7" s="440"/>
      <c r="X7" s="440"/>
      <c r="Y7" s="441"/>
      <c r="Z7" s="407" t="s">
        <v>80</v>
      </c>
      <c r="AA7" s="409"/>
      <c r="AI7" s="89"/>
      <c r="AJ7" t="s">
        <v>79</v>
      </c>
    </row>
    <row r="8" spans="2:35" ht="13.5" thickBot="1">
      <c r="B8" s="88"/>
      <c r="C8" s="430" t="s">
        <v>127</v>
      </c>
      <c r="D8" s="432"/>
      <c r="E8" s="433"/>
      <c r="F8" s="433"/>
      <c r="G8" s="433"/>
      <c r="H8" s="433"/>
      <c r="I8" s="433"/>
      <c r="J8" s="433"/>
      <c r="K8" s="433"/>
      <c r="L8" s="433"/>
      <c r="M8" s="434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31"/>
      <c r="D9" s="435"/>
      <c r="E9" s="436"/>
      <c r="F9" s="436"/>
      <c r="G9" s="436"/>
      <c r="H9" s="436"/>
      <c r="I9" s="436"/>
      <c r="J9" s="436"/>
      <c r="K9" s="436"/>
      <c r="L9" s="436"/>
      <c r="M9" s="437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38" t="s">
        <v>77</v>
      </c>
      <c r="S10" s="405"/>
      <c r="T10" s="405"/>
      <c r="U10" s="366"/>
      <c r="V10" s="365" t="s">
        <v>77</v>
      </c>
      <c r="W10" s="405"/>
      <c r="X10" s="405"/>
      <c r="Y10" s="366"/>
      <c r="Z10" s="365" t="s">
        <v>73</v>
      </c>
      <c r="AA10" s="405"/>
      <c r="AB10" s="405"/>
      <c r="AC10" s="421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10"/>
      <c r="E11" s="411"/>
      <c r="F11" s="411"/>
      <c r="G11" s="411"/>
      <c r="H11" s="411"/>
      <c r="I11" s="411"/>
      <c r="J11" s="411"/>
      <c r="K11" s="411"/>
      <c r="L11" s="411"/>
      <c r="M11" s="412"/>
      <c r="N11" s="40"/>
      <c r="O11" s="40"/>
      <c r="P11" s="40"/>
      <c r="Q11" s="40"/>
      <c r="R11" s="442">
        <v>0</v>
      </c>
      <c r="S11" s="407"/>
      <c r="T11" s="407"/>
      <c r="U11" s="408"/>
      <c r="V11" s="406">
        <v>0</v>
      </c>
      <c r="W11" s="407"/>
      <c r="X11" s="407"/>
      <c r="Y11" s="408"/>
      <c r="Z11" s="406">
        <v>0</v>
      </c>
      <c r="AA11" s="407"/>
      <c r="AB11" s="407"/>
      <c r="AC11" s="409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10"/>
      <c r="E12" s="411"/>
      <c r="F12" s="411"/>
      <c r="G12" s="411"/>
      <c r="H12" s="411"/>
      <c r="I12" s="411"/>
      <c r="J12" s="411"/>
      <c r="K12" s="411"/>
      <c r="L12" s="411"/>
      <c r="M12" s="412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10"/>
      <c r="E13" s="411"/>
      <c r="F13" s="411"/>
      <c r="G13" s="411"/>
      <c r="H13" s="411"/>
      <c r="I13" s="411"/>
      <c r="J13" s="411"/>
      <c r="K13" s="411"/>
      <c r="L13" s="411"/>
      <c r="M13" s="412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2:35" ht="15.75">
      <c r="B14" s="91"/>
      <c r="C14" s="402" t="s">
        <v>37</v>
      </c>
      <c r="D14" s="416"/>
      <c r="E14" s="417"/>
      <c r="F14" s="417"/>
      <c r="G14" s="417"/>
      <c r="H14" s="417"/>
      <c r="I14" s="417"/>
      <c r="J14" s="417"/>
      <c r="K14" s="417"/>
      <c r="L14" s="417"/>
      <c r="M14" s="418"/>
      <c r="N14" s="40"/>
      <c r="O14" s="40"/>
      <c r="P14" s="40"/>
      <c r="Q14" s="40"/>
      <c r="R14" s="45"/>
      <c r="S14" s="46"/>
      <c r="T14" s="47"/>
      <c r="U14" s="365" t="s">
        <v>73</v>
      </c>
      <c r="V14" s="405"/>
      <c r="W14" s="366"/>
      <c r="X14" s="365" t="s">
        <v>73</v>
      </c>
      <c r="Y14" s="405"/>
      <c r="Z14" s="366"/>
      <c r="AA14" s="365" t="s">
        <v>73</v>
      </c>
      <c r="AB14" s="405"/>
      <c r="AC14" s="421"/>
      <c r="AD14" s="40"/>
      <c r="AE14" s="40"/>
      <c r="AF14" s="40"/>
      <c r="AG14" s="40"/>
      <c r="AH14" s="40"/>
      <c r="AI14" s="89"/>
    </row>
    <row r="15" spans="2:35" ht="15.75">
      <c r="B15" s="91"/>
      <c r="C15" s="403"/>
      <c r="D15" s="419"/>
      <c r="E15" s="300"/>
      <c r="F15" s="300"/>
      <c r="G15" s="300"/>
      <c r="H15" s="300"/>
      <c r="I15" s="300"/>
      <c r="J15" s="300"/>
      <c r="K15" s="300"/>
      <c r="L15" s="300"/>
      <c r="M15" s="358"/>
      <c r="N15" s="40"/>
      <c r="O15" s="40"/>
      <c r="P15" s="40"/>
      <c r="Q15" s="40"/>
      <c r="R15" s="398" t="s">
        <v>38</v>
      </c>
      <c r="S15" s="399"/>
      <c r="T15" s="400"/>
      <c r="U15" s="391">
        <v>1</v>
      </c>
      <c r="V15" s="392"/>
      <c r="W15" s="393"/>
      <c r="X15" s="391"/>
      <c r="Y15" s="392"/>
      <c r="Z15" s="393"/>
      <c r="AA15" s="391"/>
      <c r="AB15" s="392"/>
      <c r="AC15" s="394"/>
      <c r="AD15" s="40"/>
      <c r="AE15" s="40"/>
      <c r="AF15" s="40"/>
      <c r="AG15" s="40"/>
      <c r="AH15" s="40"/>
      <c r="AI15" s="89"/>
    </row>
    <row r="16" spans="2:35" ht="16.5" thickBot="1">
      <c r="B16" s="91"/>
      <c r="C16" s="404"/>
      <c r="D16" s="420"/>
      <c r="E16" s="360"/>
      <c r="F16" s="360"/>
      <c r="G16" s="360"/>
      <c r="H16" s="360"/>
      <c r="I16" s="360"/>
      <c r="J16" s="360"/>
      <c r="K16" s="360"/>
      <c r="L16" s="360"/>
      <c r="M16" s="361"/>
      <c r="N16" s="40"/>
      <c r="O16" s="40"/>
      <c r="P16" s="40"/>
      <c r="Q16" s="40"/>
      <c r="R16" s="398" t="s">
        <v>39</v>
      </c>
      <c r="S16" s="399"/>
      <c r="T16" s="400"/>
      <c r="U16" s="391">
        <v>0</v>
      </c>
      <c r="V16" s="392"/>
      <c r="W16" s="393"/>
      <c r="X16" s="391"/>
      <c r="Y16" s="392"/>
      <c r="Z16" s="393"/>
      <c r="AA16" s="391"/>
      <c r="AB16" s="392"/>
      <c r="AC16" s="394"/>
      <c r="AD16" s="40"/>
      <c r="AE16" s="40"/>
      <c r="AF16" s="40"/>
      <c r="AG16" s="40"/>
      <c r="AH16" s="40"/>
      <c r="AI16" s="89"/>
    </row>
    <row r="17" spans="2:35" ht="21" thickBot="1">
      <c r="B17" s="91"/>
      <c r="C17" s="401"/>
      <c r="D17" s="401"/>
      <c r="E17" s="401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8" t="s">
        <v>40</v>
      </c>
      <c r="S17" s="399"/>
      <c r="T17" s="400"/>
      <c r="U17" s="391">
        <v>2</v>
      </c>
      <c r="V17" s="392"/>
      <c r="W17" s="393"/>
      <c r="X17" s="391"/>
      <c r="Y17" s="392"/>
      <c r="Z17" s="393"/>
      <c r="AA17" s="391"/>
      <c r="AB17" s="392"/>
      <c r="AC17" s="394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95" t="s">
        <v>41</v>
      </c>
      <c r="E18" s="396"/>
      <c r="F18" s="396"/>
      <c r="G18" s="396"/>
      <c r="H18" s="396"/>
      <c r="I18" s="397"/>
      <c r="J18" s="43"/>
      <c r="K18" s="43"/>
      <c r="L18" s="43"/>
      <c r="M18" s="43"/>
      <c r="N18" s="49"/>
      <c r="O18" s="49"/>
      <c r="P18" s="49"/>
      <c r="Q18" s="49"/>
      <c r="R18" s="398" t="s">
        <v>42</v>
      </c>
      <c r="S18" s="399"/>
      <c r="T18" s="400"/>
      <c r="U18" s="391">
        <v>0</v>
      </c>
      <c r="V18" s="392"/>
      <c r="W18" s="393"/>
      <c r="X18" s="391"/>
      <c r="Y18" s="392"/>
      <c r="Z18" s="393"/>
      <c r="AA18" s="391"/>
      <c r="AB18" s="392"/>
      <c r="AC18" s="394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5" t="s">
        <v>43</v>
      </c>
      <c r="E19" s="386"/>
      <c r="F19" s="386"/>
      <c r="G19" s="386" t="s">
        <v>44</v>
      </c>
      <c r="H19" s="386"/>
      <c r="I19" s="387"/>
      <c r="J19" s="43"/>
      <c r="K19" s="43"/>
      <c r="L19" s="43"/>
      <c r="M19" s="43"/>
      <c r="N19" s="43"/>
      <c r="O19" s="43"/>
      <c r="P19" s="43"/>
      <c r="Q19" s="43"/>
      <c r="R19" s="388" t="s">
        <v>45</v>
      </c>
      <c r="S19" s="389"/>
      <c r="T19" s="390"/>
      <c r="U19" s="391">
        <v>2</v>
      </c>
      <c r="V19" s="392"/>
      <c r="W19" s="393"/>
      <c r="X19" s="391"/>
      <c r="Y19" s="392"/>
      <c r="Z19" s="393"/>
      <c r="AA19" s="391"/>
      <c r="AB19" s="392"/>
      <c r="AC19" s="394"/>
      <c r="AD19" s="40"/>
      <c r="AE19" s="40"/>
      <c r="AF19" s="40"/>
      <c r="AG19" s="40"/>
      <c r="AH19" s="37"/>
      <c r="AI19" s="93"/>
    </row>
    <row r="20" spans="2:35" ht="21" thickBot="1">
      <c r="B20" s="373"/>
      <c r="C20" s="374"/>
      <c r="D20" s="375">
        <v>43110</v>
      </c>
      <c r="E20" s="376"/>
      <c r="F20" s="376"/>
      <c r="G20" s="376">
        <v>43403</v>
      </c>
      <c r="H20" s="376"/>
      <c r="I20" s="379"/>
      <c r="J20" s="75"/>
      <c r="K20" s="75"/>
      <c r="L20" s="75"/>
      <c r="M20" s="75"/>
      <c r="N20" s="36"/>
      <c r="O20" s="36"/>
      <c r="P20" s="36"/>
      <c r="Q20" s="36"/>
      <c r="R20" s="381" t="s">
        <v>46</v>
      </c>
      <c r="S20" s="382"/>
      <c r="T20" s="383"/>
      <c r="U20" s="348">
        <f>SUM(U15:W19)</f>
        <v>5</v>
      </c>
      <c r="V20" s="349"/>
      <c r="W20" s="384"/>
      <c r="X20" s="348">
        <f>SUM(X15:Z19)</f>
        <v>0</v>
      </c>
      <c r="Y20" s="349"/>
      <c r="Z20" s="384"/>
      <c r="AA20" s="348">
        <f>SUM(AA15:AC19)</f>
        <v>0</v>
      </c>
      <c r="AB20" s="349"/>
      <c r="AC20" s="350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7"/>
      <c r="E21" s="378"/>
      <c r="F21" s="378"/>
      <c r="G21" s="378"/>
      <c r="H21" s="378"/>
      <c r="I21" s="380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51" t="s">
        <v>47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3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54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6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7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58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7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58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7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58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1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62" t="s">
        <v>48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4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54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6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7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58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7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58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7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58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1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65" t="s">
        <v>50</v>
      </c>
      <c r="F36" s="366"/>
      <c r="G36" s="367" t="s">
        <v>51</v>
      </c>
      <c r="H36" s="368"/>
      <c r="I36" s="369"/>
      <c r="J36" s="367" t="s">
        <v>52</v>
      </c>
      <c r="K36" s="368"/>
      <c r="L36" s="368"/>
      <c r="M36" s="368"/>
      <c r="N36" s="368"/>
      <c r="O36" s="369"/>
      <c r="P36" s="367" t="s">
        <v>53</v>
      </c>
      <c r="Q36" s="368"/>
      <c r="R36" s="368"/>
      <c r="S36" s="368"/>
      <c r="T36" s="368"/>
      <c r="U36" s="369"/>
      <c r="V36" s="370" t="s">
        <v>54</v>
      </c>
      <c r="W36" s="371"/>
      <c r="X36" s="371"/>
      <c r="Y36" s="371"/>
      <c r="Z36" s="371"/>
      <c r="AA36" s="371"/>
      <c r="AB36" s="371"/>
      <c r="AC36" s="372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8"/>
      <c r="E37" s="330"/>
      <c r="F37" s="331"/>
      <c r="G37" s="330"/>
      <c r="H37" s="334"/>
      <c r="I37" s="331"/>
      <c r="J37" s="330"/>
      <c r="K37" s="334"/>
      <c r="L37" s="334"/>
      <c r="M37" s="334"/>
      <c r="N37" s="334"/>
      <c r="O37" s="331"/>
      <c r="P37" s="336"/>
      <c r="Q37" s="337"/>
      <c r="R37" s="337"/>
      <c r="S37" s="337"/>
      <c r="T37" s="337"/>
      <c r="U37" s="338"/>
      <c r="V37" s="342"/>
      <c r="W37" s="343"/>
      <c r="X37" s="343"/>
      <c r="Y37" s="343"/>
      <c r="Z37" s="343"/>
      <c r="AA37" s="343"/>
      <c r="AB37" s="343"/>
      <c r="AC37" s="344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9"/>
      <c r="E38" s="332"/>
      <c r="F38" s="333"/>
      <c r="G38" s="332"/>
      <c r="H38" s="335"/>
      <c r="I38" s="333"/>
      <c r="J38" s="332"/>
      <c r="K38" s="335"/>
      <c r="L38" s="335"/>
      <c r="M38" s="335"/>
      <c r="N38" s="335"/>
      <c r="O38" s="333"/>
      <c r="P38" s="339"/>
      <c r="Q38" s="340"/>
      <c r="R38" s="340"/>
      <c r="S38" s="340"/>
      <c r="T38" s="340"/>
      <c r="U38" s="341"/>
      <c r="V38" s="345"/>
      <c r="W38" s="346"/>
      <c r="X38" s="346"/>
      <c r="Y38" s="346"/>
      <c r="Z38" s="346"/>
      <c r="AA38" s="346"/>
      <c r="AB38" s="346"/>
      <c r="AC38" s="347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14" t="s">
        <v>55</v>
      </c>
      <c r="C40" s="316" t="s">
        <v>56</v>
      </c>
      <c r="D40" s="317"/>
      <c r="E40" s="318"/>
      <c r="F40" s="325" t="s">
        <v>57</v>
      </c>
      <c r="G40" s="325" t="s">
        <v>58</v>
      </c>
      <c r="H40" s="325" t="s">
        <v>115</v>
      </c>
      <c r="I40" s="312" t="s">
        <v>59</v>
      </c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13"/>
      <c r="AH40" s="59"/>
      <c r="AI40" s="94"/>
      <c r="AJ40" s="73" t="s">
        <v>85</v>
      </c>
    </row>
    <row r="41" spans="2:36" ht="15">
      <c r="B41" s="315"/>
      <c r="C41" s="319"/>
      <c r="D41" s="320"/>
      <c r="E41" s="321"/>
      <c r="F41" s="326"/>
      <c r="G41" s="326"/>
      <c r="H41" s="326"/>
      <c r="I41" s="62" t="s">
        <v>60</v>
      </c>
      <c r="J41" s="312" t="s">
        <v>61</v>
      </c>
      <c r="K41" s="313"/>
      <c r="L41" s="312" t="s">
        <v>62</v>
      </c>
      <c r="M41" s="313"/>
      <c r="N41" s="312" t="s">
        <v>63</v>
      </c>
      <c r="O41" s="313"/>
      <c r="P41" s="312" t="s">
        <v>64</v>
      </c>
      <c r="Q41" s="313"/>
      <c r="R41" s="312" t="s">
        <v>65</v>
      </c>
      <c r="S41" s="313"/>
      <c r="T41" s="312" t="s">
        <v>66</v>
      </c>
      <c r="U41" s="313"/>
      <c r="V41" s="312" t="s">
        <v>67</v>
      </c>
      <c r="W41" s="313"/>
      <c r="X41" s="312" t="s">
        <v>68</v>
      </c>
      <c r="Y41" s="313"/>
      <c r="Z41" s="312" t="s">
        <v>69</v>
      </c>
      <c r="AA41" s="313"/>
      <c r="AB41" s="312" t="s">
        <v>70</v>
      </c>
      <c r="AC41" s="313"/>
      <c r="AD41" s="312" t="s">
        <v>71</v>
      </c>
      <c r="AE41" s="313"/>
      <c r="AF41" s="312" t="s">
        <v>72</v>
      </c>
      <c r="AG41" s="313"/>
      <c r="AH41" s="40"/>
      <c r="AI41" s="89"/>
      <c r="AJ41" t="s">
        <v>114</v>
      </c>
    </row>
    <row r="42" spans="2:36" ht="15" customHeight="1">
      <c r="B42" s="293">
        <v>1</v>
      </c>
      <c r="C42" s="296"/>
      <c r="D42" s="297"/>
      <c r="E42" s="298"/>
      <c r="F42" s="322"/>
      <c r="G42" s="308"/>
      <c r="H42" s="308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294"/>
      <c r="C43" s="299"/>
      <c r="D43" s="300"/>
      <c r="E43" s="301"/>
      <c r="F43" s="323"/>
      <c r="G43" s="309"/>
      <c r="H43" s="309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95"/>
      <c r="C44" s="302"/>
      <c r="D44" s="303"/>
      <c r="E44" s="304"/>
      <c r="F44" s="324"/>
      <c r="G44" s="310"/>
      <c r="H44" s="310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93">
        <v>2</v>
      </c>
      <c r="C45" s="296"/>
      <c r="D45" s="297"/>
      <c r="E45" s="298"/>
      <c r="F45" s="322"/>
      <c r="G45" s="308"/>
      <c r="H45" s="308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94"/>
      <c r="C46" s="299"/>
      <c r="D46" s="300"/>
      <c r="E46" s="301"/>
      <c r="F46" s="323"/>
      <c r="G46" s="309"/>
      <c r="H46" s="309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95"/>
      <c r="C47" s="302"/>
      <c r="D47" s="303"/>
      <c r="E47" s="304"/>
      <c r="F47" s="324"/>
      <c r="G47" s="310"/>
      <c r="H47" s="310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93">
        <v>3</v>
      </c>
      <c r="C48" s="296"/>
      <c r="D48" s="297"/>
      <c r="E48" s="298"/>
      <c r="F48" s="305"/>
      <c r="G48" s="308"/>
      <c r="H48" s="308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94"/>
      <c r="C49" s="299"/>
      <c r="D49" s="300"/>
      <c r="E49" s="301"/>
      <c r="F49" s="306"/>
      <c r="G49" s="309"/>
      <c r="H49" s="309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95"/>
      <c r="C50" s="302"/>
      <c r="D50" s="303"/>
      <c r="E50" s="304"/>
      <c r="F50" s="307"/>
      <c r="G50" s="310"/>
      <c r="H50" s="310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93">
        <v>4</v>
      </c>
      <c r="C51" s="296"/>
      <c r="D51" s="297"/>
      <c r="E51" s="298"/>
      <c r="F51" s="305"/>
      <c r="G51" s="308"/>
      <c r="H51" s="308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94"/>
      <c r="C52" s="299"/>
      <c r="D52" s="300"/>
      <c r="E52" s="301"/>
      <c r="F52" s="306"/>
      <c r="G52" s="309"/>
      <c r="H52" s="309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95"/>
      <c r="C53" s="302"/>
      <c r="D53" s="303"/>
      <c r="E53" s="304"/>
      <c r="F53" s="307"/>
      <c r="G53" s="310"/>
      <c r="H53" s="310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93">
        <v>5</v>
      </c>
      <c r="C54" s="296"/>
      <c r="D54" s="297"/>
      <c r="E54" s="298"/>
      <c r="F54" s="305"/>
      <c r="G54" s="308"/>
      <c r="H54" s="308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94"/>
      <c r="C55" s="299"/>
      <c r="D55" s="300"/>
      <c r="E55" s="301"/>
      <c r="F55" s="306"/>
      <c r="G55" s="309"/>
      <c r="H55" s="309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95"/>
      <c r="C56" s="302"/>
      <c r="D56" s="303"/>
      <c r="E56" s="304"/>
      <c r="F56" s="307"/>
      <c r="G56" s="310"/>
      <c r="H56" s="310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93">
        <v>6</v>
      </c>
      <c r="C57" s="296"/>
      <c r="D57" s="297"/>
      <c r="E57" s="298"/>
      <c r="F57" s="305"/>
      <c r="G57" s="308"/>
      <c r="H57" s="308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94"/>
      <c r="C58" s="299"/>
      <c r="D58" s="300"/>
      <c r="E58" s="301"/>
      <c r="F58" s="306"/>
      <c r="G58" s="309"/>
      <c r="H58" s="309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95"/>
      <c r="C59" s="302"/>
      <c r="D59" s="303"/>
      <c r="E59" s="304"/>
      <c r="F59" s="307"/>
      <c r="G59" s="310"/>
      <c r="H59" s="310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11" t="s">
        <v>75</v>
      </c>
      <c r="C62" s="262"/>
      <c r="D62" s="262"/>
      <c r="E62" s="262"/>
      <c r="F62" s="262"/>
      <c r="G62" s="262"/>
      <c r="H62" s="262"/>
      <c r="I62" s="261" t="s">
        <v>76</v>
      </c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3"/>
    </row>
    <row r="63" spans="2:35" ht="12.75">
      <c r="B63" s="264"/>
      <c r="C63" s="265"/>
      <c r="D63" s="265"/>
      <c r="E63" s="265"/>
      <c r="F63" s="265"/>
      <c r="G63" s="265"/>
      <c r="H63" s="265"/>
      <c r="I63" s="270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2"/>
    </row>
    <row r="64" spans="2:35" ht="12.75">
      <c r="B64" s="266"/>
      <c r="C64" s="267"/>
      <c r="D64" s="267"/>
      <c r="E64" s="267"/>
      <c r="F64" s="267"/>
      <c r="G64" s="267"/>
      <c r="H64" s="267"/>
      <c r="I64" s="273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5"/>
    </row>
    <row r="65" spans="1:36" ht="14.25">
      <c r="A65" s="73"/>
      <c r="B65" s="268"/>
      <c r="C65" s="269"/>
      <c r="D65" s="269"/>
      <c r="E65" s="269"/>
      <c r="F65" s="269"/>
      <c r="G65" s="269"/>
      <c r="H65" s="269"/>
      <c r="I65" s="276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8"/>
      <c r="AJ65" s="73"/>
    </row>
    <row r="66" spans="2:35" ht="12.75" customHeight="1">
      <c r="B66" s="279" t="s">
        <v>81</v>
      </c>
      <c r="C66" s="280"/>
      <c r="D66" s="283" t="s">
        <v>82</v>
      </c>
      <c r="E66" s="283"/>
      <c r="F66" s="283"/>
      <c r="G66" s="283"/>
      <c r="H66" s="284"/>
      <c r="I66" s="287" t="s">
        <v>83</v>
      </c>
      <c r="J66" s="288"/>
      <c r="K66" s="288"/>
      <c r="L66" s="288"/>
      <c r="M66" s="288"/>
      <c r="N66" s="288"/>
      <c r="O66" s="288"/>
      <c r="P66" s="288"/>
      <c r="Q66" s="288"/>
      <c r="R66" s="76"/>
      <c r="S66" s="469" t="s">
        <v>116</v>
      </c>
      <c r="T66" s="469"/>
      <c r="U66" s="469"/>
      <c r="V66" s="469"/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70"/>
    </row>
    <row r="67" spans="2:35" ht="12.75" customHeight="1" thickBot="1">
      <c r="B67" s="281"/>
      <c r="C67" s="282"/>
      <c r="D67" s="285"/>
      <c r="E67" s="285"/>
      <c r="F67" s="285"/>
      <c r="G67" s="285"/>
      <c r="H67" s="286"/>
      <c r="I67" s="289"/>
      <c r="J67" s="290"/>
      <c r="K67" s="290"/>
      <c r="L67" s="290"/>
      <c r="M67" s="290"/>
      <c r="N67" s="290"/>
      <c r="O67" s="290"/>
      <c r="P67" s="290"/>
      <c r="Q67" s="290"/>
      <c r="R67" s="98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2"/>
    </row>
    <row r="69" spans="2:3" ht="14.25">
      <c r="B69" s="74"/>
      <c r="C69" s="74"/>
    </row>
  </sheetData>
  <sheetProtection/>
  <mergeCells count="131"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T7:Y7"/>
    <mergeCell ref="Z7:AA7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C17:E17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tabSelected="1" zoomScale="85" zoomScaleNormal="85" zoomScaleSheetLayoutView="85" zoomScalePageLayoutView="0" workbookViewId="0" topLeftCell="A1">
      <selection activeCell="B1" sqref="B1"/>
    </sheetView>
  </sheetViews>
  <sheetFormatPr defaultColWidth="12.57421875" defaultRowHeight="12.75"/>
  <cols>
    <col min="1" max="1" width="1.7109375" style="99" customWidth="1"/>
    <col min="2" max="2" width="18.28125" style="99" customWidth="1"/>
    <col min="3" max="3" width="16.7109375" style="99" customWidth="1"/>
    <col min="4" max="4" width="13.28125" style="99" customWidth="1"/>
    <col min="5" max="14" width="7.00390625" style="99" customWidth="1"/>
    <col min="15" max="15" width="7.57421875" style="99" customWidth="1"/>
    <col min="16" max="16" width="13.00390625" style="99" customWidth="1"/>
    <col min="17" max="17" width="15.8515625" style="99" customWidth="1"/>
    <col min="18" max="18" width="15.421875" style="99" customWidth="1"/>
    <col min="19" max="20" width="14.7109375" style="99" customWidth="1"/>
    <col min="21" max="21" width="7.421875" style="99" customWidth="1"/>
    <col min="22" max="22" width="14.8515625" style="99" customWidth="1"/>
    <col min="23" max="23" width="9.421875" style="99" customWidth="1"/>
    <col min="24" max="24" width="12.421875" style="99" customWidth="1"/>
    <col min="25" max="16384" width="12.57421875" style="99" customWidth="1"/>
  </cols>
  <sheetData>
    <row r="1" ht="19.5" customHeight="1" thickBot="1"/>
    <row r="2" spans="2:24" ht="50.25" customHeight="1" thickBot="1">
      <c r="B2" s="477" t="s">
        <v>94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</row>
    <row r="3" spans="2:21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4" ht="12.75" customHeight="1" thickBot="1">
      <c r="B4" s="119"/>
      <c r="C4" s="119"/>
      <c r="D4" s="138" t="s">
        <v>106</v>
      </c>
      <c r="E4" s="480" t="s">
        <v>89</v>
      </c>
      <c r="F4" s="481"/>
      <c r="G4" s="481"/>
      <c r="H4" s="481"/>
      <c r="I4" s="481"/>
      <c r="J4" s="481"/>
      <c r="K4" s="481"/>
      <c r="L4" s="481"/>
      <c r="M4" s="481"/>
      <c r="N4" s="481"/>
      <c r="O4" s="482"/>
      <c r="P4" s="483" t="s">
        <v>107</v>
      </c>
      <c r="Q4" s="484"/>
      <c r="R4" s="484"/>
      <c r="S4" s="484"/>
      <c r="T4" s="484"/>
      <c r="U4" s="485"/>
      <c r="V4" s="483" t="s">
        <v>108</v>
      </c>
      <c r="W4" s="484"/>
      <c r="X4" s="484"/>
    </row>
    <row r="5" spans="3:24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121</v>
      </c>
      <c r="J5" s="131" t="s">
        <v>122</v>
      </c>
      <c r="K5" s="131" t="s">
        <v>123</v>
      </c>
      <c r="L5" s="131" t="s">
        <v>124</v>
      </c>
      <c r="M5" s="131" t="s">
        <v>125</v>
      </c>
      <c r="N5" s="131" t="s">
        <v>126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1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4" ht="34.5" customHeight="1">
      <c r="B7" s="114" t="s">
        <v>90</v>
      </c>
      <c r="C7" s="139" t="s">
        <v>95</v>
      </c>
      <c r="D7" s="154">
        <f>'scheda apo '!F8</f>
        <v>10</v>
      </c>
      <c r="E7" s="179">
        <f>_xlfn.IFERROR(VLOOKUP(1,'scheda apo '!$D$10:$H$13,3,FALSE),"-")</f>
        <v>20</v>
      </c>
      <c r="F7" s="179">
        <f>_xlfn.IFERROR(VLOOKUP(2,'scheda apo '!$D$10:$H$13,3,FALSE),"-")</f>
        <v>10</v>
      </c>
      <c r="G7" s="179">
        <f>_xlfn.IFERROR(VLOOKUP(3,'scheda apo '!$D$10:$H$13,3,FALSE),"-")</f>
        <v>10</v>
      </c>
      <c r="H7" s="179">
        <f>_xlfn.IFERROR(VLOOKUP(4,'scheda apo '!$D$10:$H$13,3,FALSE),"-")</f>
        <v>10</v>
      </c>
      <c r="I7" s="179" t="str">
        <f>_xlfn.IFERROR(VLOOKUP(5,'scheda apo '!$D$10:$H$13,3,FALSE),"-")</f>
        <v>-</v>
      </c>
      <c r="J7" s="179" t="str">
        <f>_xlfn.IFERROR(VLOOKUP(6,'scheda apo '!$D$10:$H$13,3,FALSE),"-")</f>
        <v>-</v>
      </c>
      <c r="K7" s="179" t="str">
        <f>_xlfn.IFERROR(VLOOKUP(7,'scheda apo '!$D$10:$H$13,3,FALSE),"-")</f>
        <v>-</v>
      </c>
      <c r="L7" s="179" t="str">
        <f>_xlfn.IFERROR(VLOOKUP(8,'scheda apo '!$D$10:$H$13,3,FALSE),"-")</f>
        <v>-</v>
      </c>
      <c r="M7" s="179" t="str">
        <f>_xlfn.IFERROR(VLOOKUP(9,'scheda apo '!$D$10:$H$13,3,FALSE),"-")</f>
        <v>-</v>
      </c>
      <c r="N7" s="179" t="str">
        <f>_xlfn.IFERROR(VLOOKUP(10,'scheda apo '!$D$10:$H$13,3,FALSE),"-")</f>
        <v>-</v>
      </c>
      <c r="O7" s="151">
        <f>SUM(E7:N7)</f>
        <v>50</v>
      </c>
      <c r="P7" s="145">
        <f>'scheda apo '!$F16</f>
        <v>8</v>
      </c>
      <c r="Q7" s="128">
        <f>'scheda apo '!$F17</f>
        <v>8</v>
      </c>
      <c r="R7" s="142">
        <f>'scheda apo '!$F18</f>
        <v>8</v>
      </c>
      <c r="S7" s="142">
        <f>'scheda apo '!$F19</f>
        <v>8</v>
      </c>
      <c r="T7" s="148">
        <f>'scheda apo '!$F20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4" ht="33" customHeight="1">
      <c r="B8" s="473" t="str">
        <f>'scheda apo '!E2</f>
        <v>DOTT.SSA MACCHIARELLI CINZIA - SEGRETARIO GENERALE</v>
      </c>
      <c r="C8" s="140" t="s">
        <v>97</v>
      </c>
      <c r="D8" s="155">
        <f>'scheda apo '!G8</f>
        <v>1</v>
      </c>
      <c r="E8" s="180">
        <f>_xlfn.IFERROR(VLOOKUP(1,'scheda apo '!$D$10:$H$13,4,FALSE),"-")</f>
        <v>1</v>
      </c>
      <c r="F8" s="180">
        <f>_xlfn.IFERROR(VLOOKUP(2,'scheda apo '!$D$10:$H$13,4,FALSE),"-")</f>
        <v>1</v>
      </c>
      <c r="G8" s="180">
        <f>_xlfn.IFERROR(VLOOKUP(3,'scheda apo '!$D$10:$H$13,4,FALSE),"-")</f>
        <v>1</v>
      </c>
      <c r="H8" s="180">
        <f>_xlfn.IFERROR(VLOOKUP(4,'scheda apo '!$D$10:$H$13,4,FALSE),"-")</f>
        <v>1</v>
      </c>
      <c r="I8" s="180" t="str">
        <f>_xlfn.IFERROR(VLOOKUP(5,'scheda apo '!$D$10:$H$13,4,FALSE),"-")</f>
        <v>-</v>
      </c>
      <c r="J8" s="180" t="str">
        <f>_xlfn.IFERROR(VLOOKUP(6,'scheda apo '!$D$10:$H$13,4,FALSE),"-")</f>
        <v>-</v>
      </c>
      <c r="K8" s="180" t="str">
        <f>_xlfn.IFERROR(VLOOKUP(7,'scheda apo '!$D$10:$H$13,4,FALSE),"-")</f>
        <v>-</v>
      </c>
      <c r="L8" s="180" t="str">
        <f>_xlfn.IFERROR(VLOOKUP(8,'scheda apo '!$D$10:$H$13,4,FALSE),"-")</f>
        <v>-</v>
      </c>
      <c r="M8" s="180" t="str">
        <f>_xlfn.IFERROR(VLOOKUP(9,'scheda apo '!$D$10:$H$13,4,FALSE),"-")</f>
        <v>-</v>
      </c>
      <c r="N8" s="180" t="str">
        <f>_xlfn.IFERROR(VLOOKUP(10,'scheda apo '!$D$10:$H$13,4,FALSE),"-")</f>
        <v>-</v>
      </c>
      <c r="O8" s="152" t="s">
        <v>80</v>
      </c>
      <c r="P8" s="146">
        <f>'scheda apo '!$G16</f>
        <v>1</v>
      </c>
      <c r="Q8" s="127">
        <f>'scheda apo '!$G17</f>
        <v>1</v>
      </c>
      <c r="R8" s="144">
        <f>'scheda apo '!$G18</f>
        <v>1</v>
      </c>
      <c r="S8" s="144">
        <f>'scheda apo '!$G19</f>
        <v>1</v>
      </c>
      <c r="T8" s="149">
        <f>'scheda apo '!$G20</f>
        <v>1</v>
      </c>
      <c r="U8" s="161" t="s">
        <v>80</v>
      </c>
      <c r="V8" s="164" t="s">
        <v>89</v>
      </c>
      <c r="W8" s="159">
        <f>O7</f>
        <v>50</v>
      </c>
      <c r="X8" s="165">
        <f>O9</f>
        <v>50</v>
      </c>
    </row>
    <row r="9" spans="2:24" ht="32.25" thickBot="1">
      <c r="B9" s="474"/>
      <c r="C9" s="141" t="s">
        <v>96</v>
      </c>
      <c r="D9" s="156">
        <f>'scheda apo '!H8</f>
        <v>10</v>
      </c>
      <c r="E9" s="130">
        <f>_xlfn.IFERROR(VLOOKUP(1,'scheda apo '!$D$10:$H$13,5,FALSE),"-")</f>
        <v>20</v>
      </c>
      <c r="F9" s="150">
        <f>_xlfn.IFERROR(VLOOKUP(2,'scheda apo '!$D$10:$H$13,5,FALSE),"-")</f>
        <v>10</v>
      </c>
      <c r="G9" s="129">
        <f>_xlfn.IFERROR(VLOOKUP(3,'scheda apo '!$D$10:$H$13,5,FALSE),"-")</f>
        <v>10</v>
      </c>
      <c r="H9" s="129">
        <f>_xlfn.IFERROR(VLOOKUP(4,'scheda apo '!$D$10:$H$13,5,FALSE),"-")</f>
        <v>10</v>
      </c>
      <c r="I9" s="143" t="str">
        <f>_xlfn.IFERROR(VLOOKUP(5,'scheda apo '!$D$10:$H$13,5,FALSE),"-")</f>
        <v>-</v>
      </c>
      <c r="J9" s="129" t="str">
        <f>_xlfn.IFERROR(VLOOKUP(6,'scheda apo '!$D$10:$H$13,5,FALSE),"-")</f>
        <v>-</v>
      </c>
      <c r="K9" s="129" t="str">
        <f>_xlfn.IFERROR(VLOOKUP(7,'scheda apo '!$D$10:$H$13,5,FALSE),"-")</f>
        <v>-</v>
      </c>
      <c r="L9" s="129" t="str">
        <f>_xlfn.IFERROR(VLOOKUP(8,'scheda apo '!$D$10:$H$13,5,FALSE),"-")</f>
        <v>-</v>
      </c>
      <c r="M9" s="129" t="str">
        <f>_xlfn.IFERROR(VLOOKUP(9,'scheda apo '!$D$10:$H$13,5,FALSE),"-")</f>
        <v>-</v>
      </c>
      <c r="N9" s="150" t="str">
        <f>_xlfn.IFERROR(VLOOKUP(10,'scheda apo '!$D$10:$H$13,5,FALSE),"-")</f>
        <v>-</v>
      </c>
      <c r="O9" s="153">
        <f>SUM(E9:N9)</f>
        <v>50</v>
      </c>
      <c r="P9" s="147">
        <f>'scheda apo '!$H16</f>
        <v>8</v>
      </c>
      <c r="Q9" s="130">
        <f>'scheda apo '!$H17</f>
        <v>8</v>
      </c>
      <c r="R9" s="143">
        <f>'scheda apo '!$H18</f>
        <v>8</v>
      </c>
      <c r="S9" s="143">
        <f>'scheda apo '!$H19</f>
        <v>8</v>
      </c>
      <c r="T9" s="150">
        <f>'scheda apo '!$H20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4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75"/>
      <c r="W10" s="476"/>
      <c r="X10" s="168">
        <f>SUM(X7:X9)</f>
        <v>100</v>
      </c>
    </row>
    <row r="11" spans="5:24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2:25" ht="15.75">
      <c r="V12" s="107"/>
      <c r="W12" s="106"/>
      <c r="X12" s="106"/>
      <c r="Y12" s="100"/>
    </row>
    <row r="13" spans="22:25" ht="15.75">
      <c r="V13" s="107"/>
      <c r="W13" s="106"/>
      <c r="X13" s="105"/>
      <c r="Y13" s="100"/>
    </row>
    <row r="14" spans="22:25" ht="15.75">
      <c r="V14" s="103"/>
      <c r="W14" s="102"/>
      <c r="X14" s="105"/>
      <c r="Y14" s="100"/>
    </row>
    <row r="15" spans="22:25" ht="15.75">
      <c r="V15" s="103"/>
      <c r="W15" s="102"/>
      <c r="X15" s="104"/>
      <c r="Y15" s="100"/>
    </row>
    <row r="16" spans="22:25" ht="15.75">
      <c r="V16" s="103"/>
      <c r="W16" s="102"/>
      <c r="X16" s="101"/>
      <c r="Y16" s="100"/>
    </row>
    <row r="17" spans="22:25" ht="15.75">
      <c r="V17" s="100"/>
      <c r="W17" s="100"/>
      <c r="X17" s="100"/>
      <c r="Y17" s="100"/>
    </row>
    <row r="18" spans="22:25" ht="15.75">
      <c r="V18" s="107"/>
      <c r="W18" s="106"/>
      <c r="X18" s="106"/>
      <c r="Y18" s="100"/>
    </row>
    <row r="19" spans="22:25" ht="15.75">
      <c r="V19" s="107"/>
      <c r="W19" s="106"/>
      <c r="X19" s="105"/>
      <c r="Y19" s="100"/>
    </row>
    <row r="20" spans="22:25" ht="15.75">
      <c r="V20" s="103"/>
      <c r="W20" s="102"/>
      <c r="X20" s="105"/>
      <c r="Y20" s="100"/>
    </row>
    <row r="21" spans="22:25" ht="15.75">
      <c r="V21" s="103"/>
      <c r="W21" s="102"/>
      <c r="X21" s="104"/>
      <c r="Y21" s="100"/>
    </row>
    <row r="22" spans="22:25" ht="15.7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Mara Poggiani</cp:lastModifiedBy>
  <cp:lastPrinted>2018-02-01T14:49:55Z</cp:lastPrinted>
  <dcterms:created xsi:type="dcterms:W3CDTF">2012-05-03T09:41:51Z</dcterms:created>
  <dcterms:modified xsi:type="dcterms:W3CDTF">2020-09-11T11:26:51Z</dcterms:modified>
  <cp:category/>
  <cp:version/>
  <cp:contentType/>
  <cp:contentStatus/>
</cp:coreProperties>
</file>